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751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4">'14・清水推移'!$A:$IV</definedName>
    <definedName name="_xlnm.Print_Area" localSheetId="4">'4・入庫高'!$A:$IV</definedName>
    <definedName name="_xlnm.Print_Area" localSheetId="8">'8・保管残高'!$A:$IV</definedName>
  </definedNames>
  <calcPr fullCalcOnLoad="1"/>
</workbook>
</file>

<file path=xl/sharedStrings.xml><?xml version="1.0" encoding="utf-8"?>
<sst xmlns="http://schemas.openxmlformats.org/spreadsheetml/2006/main" count="1217" uniqueCount="254">
  <si>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</si>
  <si>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</si>
  <si>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</si>
  <si>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</si>
  <si>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</si>
  <si>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</si>
  <si>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</si>
  <si>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</si>
  <si>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</si>
  <si>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</si>
  <si>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</si>
  <si>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</si>
  <si>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</si>
  <si>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</si>
  <si>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</si>
  <si>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</si>
  <si>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</si>
  <si>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</si>
  <si>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</si>
  <si>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</si>
  <si>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</si>
  <si>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</si>
  <si>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</si>
  <si>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</si>
  <si>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</si>
  <si>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</si>
  <si>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</si>
  <si>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</si>
  <si>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</si>
  <si>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</si>
  <si>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</si>
  <si>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</si>
  <si>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</si>
  <si>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</si>
  <si>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</si>
  <si>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</si>
  <si>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</si>
  <si>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</si>
  <si>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</si>
  <si>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</si>
  <si>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</si>
  <si>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</si>
  <si>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</si>
  <si>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</si>
  <si>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</si>
  <si>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</si>
  <si>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</si>
  <si>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</si>
  <si>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</si>
  <si>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</si>
  <si>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</si>
  <si>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</si>
  <si>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</si>
  <si>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</si>
  <si>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</si>
  <si>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</si>
  <si>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</si>
  <si>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</si>
  <si>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</si>
  <si>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</si>
  <si>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</si>
  <si>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</si>
  <si>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</si>
  <si>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</si>
  <si>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</si>
  <si>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</si>
  <si>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</si>
  <si>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</si>
  <si>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</si>
  <si>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</si>
  <si>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</si>
  <si>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</si>
  <si>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</si>
  <si>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</si>
  <si>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</si>
  <si>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</si>
  <si>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</si>
  <si>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</si>
  <si>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雑品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</si>
  <si>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</si>
  <si>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</si>
  <si>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</si>
  <si>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</si>
  <si>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</si>
  <si>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</si>
  <si>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</si>
  <si>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</si>
  <si>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</si>
  <si>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</si>
  <si>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</si>
  <si>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</si>
  <si>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</si>
  <si>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</si>
  <si>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</si>
  <si>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</si>
  <si>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野積倉庫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</si>
  <si>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</si>
  <si>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</si>
  <si>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</si>
  <si>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</si>
  <si>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</si>
  <si>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</si>
  <si>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</si>
  <si>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</si>
  <si>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</si>
  <si>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</si>
  <si>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麦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</si>
  <si>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</si>
  <si>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</si>
  <si>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</si>
  <si>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</si>
  <si>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</si>
  <si>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</si>
  <si>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</si>
  <si>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</si>
  <si>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</si>
  <si>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</si>
  <si>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その他の食料工業品</t>
  </si>
  <si>
    <t>その他の製造工業品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</si>
  <si>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</si>
  <si>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</si>
  <si>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</si>
  <si>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</si>
  <si>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</si>
  <si>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</si>
  <si>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</si>
  <si>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</si>
  <si>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</si>
  <si>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</si>
  <si>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</si>
  <si>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</si>
  <si>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</si>
  <si>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</si>
  <si>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</si>
  <si>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</si>
  <si>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</si>
  <si>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</si>
  <si>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</si>
  <si>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</si>
  <si>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平成１５年</t>
  </si>
  <si>
    <t>平成１６年</t>
  </si>
  <si>
    <t>平成１７年</t>
  </si>
  <si>
    <t>平成9年</t>
  </si>
  <si>
    <t>平成10年</t>
  </si>
  <si>
    <t>平成11年</t>
  </si>
  <si>
    <t>平成12年</t>
  </si>
  <si>
    <t>平成13年</t>
  </si>
  <si>
    <t>平成16年</t>
  </si>
  <si>
    <t>保管残高</t>
  </si>
  <si>
    <t>所管面積</t>
  </si>
  <si>
    <t>平成１８年</t>
  </si>
  <si>
    <t>平成１７年</t>
  </si>
  <si>
    <t>平成１８年</t>
  </si>
  <si>
    <t>平成１７年</t>
  </si>
  <si>
    <t>平成１６年</t>
  </si>
  <si>
    <t>１月</t>
  </si>
  <si>
    <t>２月</t>
  </si>
  <si>
    <t>３月</t>
  </si>
  <si>
    <t>平成１５年</t>
  </si>
  <si>
    <t>平成１６年</t>
  </si>
  <si>
    <t>平成１７年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</si>
  <si>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</si>
  <si>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</si>
  <si>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</si>
  <si>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</si>
  <si>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</si>
  <si>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</si>
  <si>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</si>
  <si>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</si>
  <si>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</si>
  <si>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</si>
  <si>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</si>
  <si>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</si>
  <si>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</si>
  <si>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</si>
  <si>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</si>
  <si>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</si>
  <si>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</si>
  <si>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</si>
  <si>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</si>
  <si>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</si>
  <si>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</si>
  <si>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</si>
  <si>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</si>
  <si>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</si>
  <si>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</si>
  <si>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</si>
  <si>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</si>
  <si>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</si>
  <si>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非鉄金属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</si>
  <si>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</si>
  <si>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</si>
  <si>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</si>
  <si>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</si>
  <si>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</si>
  <si>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</si>
  <si>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</si>
  <si>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</si>
  <si>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</si>
  <si>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</si>
  <si>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</si>
  <si>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</si>
  <si>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</si>
  <si>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</si>
  <si>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</si>
  <si>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</si>
  <si>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</si>
  <si>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ゴム製品</t>
  </si>
  <si>
    <t>会員数</t>
  </si>
  <si>
    <t>-1-</t>
  </si>
  <si>
    <t>平成15年</t>
  </si>
  <si>
    <t>平成14年</t>
  </si>
  <si>
    <t>平成17年</t>
  </si>
  <si>
    <t>平成１９年</t>
  </si>
  <si>
    <t>平成19年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</si>
  <si>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</si>
  <si>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１9年（値）</t>
  </si>
  <si>
    <t>１9年（％）</t>
  </si>
  <si>
    <t>１8年（値）</t>
  </si>
  <si>
    <t>１8年（％）</t>
  </si>
  <si>
    <t>合　　　　計</t>
  </si>
  <si>
    <t>平成19年</t>
  </si>
  <si>
    <t>平成１8年</t>
  </si>
  <si>
    <t>平成１9年</t>
  </si>
  <si>
    <t>平成１8年</t>
  </si>
  <si>
    <t>平成１8年</t>
  </si>
  <si>
    <t>１９年</t>
  </si>
  <si>
    <t>１８年</t>
  </si>
  <si>
    <t>1９年</t>
  </si>
  <si>
    <t>1８年</t>
  </si>
  <si>
    <t>その他の織物</t>
  </si>
  <si>
    <t>25，436 ㎡</t>
  </si>
  <si>
    <t>その他の農産物</t>
  </si>
  <si>
    <t>トン数</t>
  </si>
  <si>
    <t>品目</t>
  </si>
  <si>
    <t>駿遠支部</t>
  </si>
  <si>
    <t>東部支部</t>
  </si>
  <si>
    <t>清水支部</t>
  </si>
  <si>
    <t>西部支部</t>
  </si>
  <si>
    <t>平成19年7月</t>
  </si>
  <si>
    <t>（平成１9年7月分倉庫統計）</t>
  </si>
  <si>
    <t>4，387　㎡</t>
  </si>
  <si>
    <r>
      <t>131，202 m</t>
    </r>
    <r>
      <rPr>
        <sz val="8"/>
        <rFont val="ＭＳ Ｐゴシック"/>
        <family val="3"/>
      </rPr>
      <t>3</t>
    </r>
  </si>
  <si>
    <t>6，375 ㎡</t>
  </si>
  <si>
    <r>
      <t>　　　　　　　　　　　　　　　　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月末上位10品目入庫高(県合計）      　　　　　　　　静岡県倉庫協会</t>
    </r>
  </si>
  <si>
    <t>缶詰・びん詰</t>
  </si>
  <si>
    <t xml:space="preserve">   *****</t>
  </si>
  <si>
    <t>合計</t>
  </si>
  <si>
    <t>　　　　　　　　　　　　平成１９年7月末上位１０品目保管残高（県合計）　　　　　　　　　　静岡県倉庫協会</t>
  </si>
  <si>
    <t>その他の窯業品</t>
  </si>
  <si>
    <t>平成１７年</t>
  </si>
  <si>
    <t>平成１7年</t>
  </si>
  <si>
    <t>平成１６年</t>
  </si>
  <si>
    <t>平成１７年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</si>
</sst>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5.7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25"/>
      <name val="ＭＳ Ｐゴシック"/>
      <family val="3"/>
    </font>
    <font>
      <i/>
      <sz val="8"/>
      <name val="HG丸ｺﾞｼｯｸM-PRO"/>
      <family val="3"/>
    </font>
    <font>
      <sz val="11.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2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/>
    </xf>
    <xf numFmtId="38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4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8" fontId="0" fillId="0" borderId="24" xfId="16" applyBorder="1" applyAlignment="1">
      <alignment/>
    </xf>
    <xf numFmtId="18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7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center"/>
    </xf>
    <xf numFmtId="38" fontId="0" fillId="0" borderId="16" xfId="16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center"/>
    </xf>
    <xf numFmtId="38" fontId="0" fillId="0" borderId="24" xfId="16" applyFont="1" applyBorder="1" applyAlignment="1">
      <alignment/>
    </xf>
    <xf numFmtId="178" fontId="0" fillId="0" borderId="2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6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4" fillId="0" borderId="6" xfId="0" applyFont="1" applyBorder="1" applyAlignment="1">
      <alignment/>
    </xf>
    <xf numFmtId="178" fontId="0" fillId="0" borderId="25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2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10" xfId="16" applyBorder="1" applyAlignment="1">
      <alignment/>
    </xf>
    <xf numFmtId="0" fontId="6" fillId="0" borderId="2" xfId="0" applyFont="1" applyBorder="1" applyAlignment="1">
      <alignment/>
    </xf>
    <xf numFmtId="0" fontId="32" fillId="0" borderId="0" xfId="0" applyFont="1" applyAlignment="1">
      <alignment/>
    </xf>
    <xf numFmtId="38" fontId="32" fillId="0" borderId="0" xfId="16" applyFont="1" applyBorder="1" applyAlignment="1">
      <alignment/>
    </xf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8" fontId="32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1" fillId="0" borderId="1" xfId="0" applyFont="1" applyBorder="1" applyAlignment="1">
      <alignment/>
    </xf>
    <xf numFmtId="0" fontId="14" fillId="0" borderId="14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38" fontId="0" fillId="0" borderId="24" xfId="16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5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5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30" xfId="0" applyNumberFormat="1" applyFill="1" applyBorder="1" applyAlignment="1">
      <alignment/>
    </xf>
    <xf numFmtId="38" fontId="0" fillId="4" borderId="6" xfId="0" applyNumberFormat="1" applyFill="1" applyBorder="1" applyAlignment="1">
      <alignment/>
    </xf>
    <xf numFmtId="38" fontId="0" fillId="0" borderId="31" xfId="0" applyNumberFormat="1" applyBorder="1" applyAlignment="1">
      <alignment/>
    </xf>
    <xf numFmtId="38" fontId="0" fillId="0" borderId="31" xfId="0" applyNumberFormat="1" applyFont="1" applyBorder="1" applyAlignment="1">
      <alignment/>
    </xf>
    <xf numFmtId="38" fontId="2" fillId="0" borderId="31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2" xfId="0" applyBorder="1" applyAlignment="1">
      <alignment/>
    </xf>
    <xf numFmtId="38" fontId="0" fillId="0" borderId="32" xfId="16" applyBorder="1" applyAlignment="1">
      <alignment/>
    </xf>
    <xf numFmtId="181" fontId="0" fillId="3" borderId="33" xfId="0" applyNumberFormat="1" applyFill="1" applyBorder="1" applyAlignment="1">
      <alignment/>
    </xf>
    <xf numFmtId="38" fontId="0" fillId="3" borderId="33" xfId="16" applyFill="1" applyBorder="1" applyAlignment="1">
      <alignment/>
    </xf>
    <xf numFmtId="38" fontId="0" fillId="3" borderId="33" xfId="16" applyFill="1" applyBorder="1" applyAlignment="1">
      <alignment/>
    </xf>
    <xf numFmtId="0" fontId="0" fillId="0" borderId="34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2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1" fillId="5" borderId="1" xfId="0" applyFont="1" applyFill="1" applyBorder="1" applyAlignment="1">
      <alignment/>
    </xf>
    <xf numFmtId="0" fontId="36" fillId="2" borderId="1" xfId="0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3" xfId="16" applyFill="1" applyBorder="1" applyAlignment="1">
      <alignment/>
    </xf>
    <xf numFmtId="0" fontId="31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30" xfId="0" applyNumberForma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1" xfId="16" applyFont="1" applyFill="1" applyBorder="1" applyAlignment="1">
      <alignment/>
    </xf>
    <xf numFmtId="38" fontId="2" fillId="6" borderId="6" xfId="16" applyFont="1" applyFill="1" applyBorder="1" applyAlignment="1">
      <alignment/>
    </xf>
    <xf numFmtId="38" fontId="0" fillId="7" borderId="31" xfId="0" applyNumberFormat="1" applyFill="1" applyBorder="1" applyAlignment="1">
      <alignment/>
    </xf>
    <xf numFmtId="38" fontId="0" fillId="7" borderId="6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10" xfId="16" applyFill="1" applyBorder="1" applyAlignment="1">
      <alignment/>
    </xf>
    <xf numFmtId="38" fontId="0" fillId="0" borderId="16" xfId="16" applyFill="1" applyBorder="1" applyAlignment="1">
      <alignment/>
    </xf>
    <xf numFmtId="38" fontId="14" fillId="0" borderId="14" xfId="0" applyNumberFormat="1" applyFont="1" applyBorder="1" applyAlignment="1">
      <alignment/>
    </xf>
    <xf numFmtId="0" fontId="0" fillId="2" borderId="14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2" xfId="0" applyFont="1" applyBorder="1" applyAlignment="1">
      <alignment/>
    </xf>
    <xf numFmtId="38" fontId="0" fillId="0" borderId="32" xfId="16" applyBorder="1" applyAlignment="1">
      <alignment/>
    </xf>
    <xf numFmtId="178" fontId="2" fillId="0" borderId="32" xfId="0" applyNumberFormat="1" applyFont="1" applyBorder="1" applyAlignment="1">
      <alignment/>
    </xf>
    <xf numFmtId="179" fontId="2" fillId="0" borderId="32" xfId="0" applyNumberFormat="1" applyFont="1" applyBorder="1" applyAlignment="1">
      <alignment/>
    </xf>
    <xf numFmtId="0" fontId="0" fillId="0" borderId="29" xfId="0" applyBorder="1" applyAlignment="1">
      <alignment/>
    </xf>
    <xf numFmtId="38" fontId="0" fillId="0" borderId="32" xfId="0" applyNumberFormat="1" applyBorder="1" applyAlignment="1">
      <alignment/>
    </xf>
    <xf numFmtId="0" fontId="14" fillId="0" borderId="31" xfId="0" applyFont="1" applyBorder="1" applyAlignment="1">
      <alignment horizontal="center"/>
    </xf>
    <xf numFmtId="178" fontId="0" fillId="0" borderId="32" xfId="0" applyNumberFormat="1" applyFont="1" applyBorder="1" applyAlignment="1">
      <alignment/>
    </xf>
    <xf numFmtId="0" fontId="0" fillId="0" borderId="16" xfId="0" applyFill="1" applyBorder="1" applyAlignment="1">
      <alignment/>
    </xf>
    <xf numFmtId="38" fontId="0" fillId="0" borderId="26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4" xfId="16" applyFont="1" applyFill="1" applyBorder="1" applyAlignment="1">
      <alignment/>
    </xf>
    <xf numFmtId="38" fontId="0" fillId="0" borderId="22" xfId="16" applyFill="1" applyBorder="1" applyAlignment="1">
      <alignment/>
    </xf>
    <xf numFmtId="0" fontId="0" fillId="0" borderId="9" xfId="0" applyFill="1" applyBorder="1" applyAlignment="1">
      <alignment/>
    </xf>
    <xf numFmtId="178" fontId="0" fillId="0" borderId="32" xfId="0" applyNumberFormat="1" applyBorder="1" applyAlignment="1">
      <alignment horizontal="center"/>
    </xf>
    <xf numFmtId="38" fontId="0" fillId="0" borderId="12" xfId="16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40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5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/>
    </xf>
    <xf numFmtId="0" fontId="43" fillId="0" borderId="5" xfId="0" applyFont="1" applyBorder="1" applyAlignment="1">
      <alignment horizontal="left"/>
    </xf>
    <xf numFmtId="0" fontId="14" fillId="0" borderId="8" xfId="0" applyFont="1" applyBorder="1" applyAlignment="1">
      <alignment/>
    </xf>
    <xf numFmtId="0" fontId="14" fillId="0" borderId="0" xfId="0" applyFont="1" applyAlignment="1">
      <alignment/>
    </xf>
    <xf numFmtId="0" fontId="46" fillId="0" borderId="0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14" fillId="0" borderId="35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6" fillId="0" borderId="14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distributed"/>
    </xf>
    <xf numFmtId="0" fontId="46" fillId="0" borderId="35" xfId="0" applyFont="1" applyBorder="1" applyAlignment="1">
      <alignment/>
    </xf>
    <xf numFmtId="0" fontId="46" fillId="0" borderId="0" xfId="0" applyFont="1" applyAlignment="1">
      <alignment/>
    </xf>
    <xf numFmtId="58" fontId="48" fillId="0" borderId="14" xfId="0" applyNumberFormat="1" applyFont="1" applyBorder="1" applyAlignment="1">
      <alignment/>
    </xf>
    <xf numFmtId="58" fontId="48" fillId="0" borderId="0" xfId="0" applyNumberFormat="1" applyFont="1" applyBorder="1" applyAlignment="1">
      <alignment/>
    </xf>
    <xf numFmtId="58" fontId="48" fillId="0" borderId="35" xfId="0" applyNumberFormat="1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35" xfId="0" applyFont="1" applyBorder="1" applyAlignment="1">
      <alignment/>
    </xf>
    <xf numFmtId="0" fontId="46" fillId="0" borderId="0" xfId="0" applyFont="1" applyFill="1" applyBorder="1" applyAlignment="1">
      <alignment horizontal="left"/>
    </xf>
    <xf numFmtId="0" fontId="46" fillId="0" borderId="14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35" xfId="0" applyFont="1" applyBorder="1" applyAlignment="1">
      <alignment/>
    </xf>
    <xf numFmtId="0" fontId="46" fillId="0" borderId="0" xfId="0" applyFont="1" applyFill="1" applyAlignment="1">
      <alignment horizontal="left"/>
    </xf>
    <xf numFmtId="58" fontId="48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0" fontId="43" fillId="0" borderId="5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46" fillId="9" borderId="0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10" borderId="0" xfId="0" applyFont="1" applyFill="1" applyBorder="1" applyAlignment="1">
      <alignment horizontal="center"/>
    </xf>
    <xf numFmtId="0" fontId="46" fillId="11" borderId="0" xfId="0" applyFont="1" applyFill="1" applyBorder="1" applyAlignment="1">
      <alignment horizontal="center"/>
    </xf>
    <xf numFmtId="0" fontId="46" fillId="12" borderId="0" xfId="0" applyFont="1" applyFill="1" applyBorder="1" applyAlignment="1">
      <alignment horizontal="center"/>
    </xf>
    <xf numFmtId="0" fontId="46" fillId="13" borderId="0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46" fillId="14" borderId="0" xfId="0" applyFont="1" applyFill="1" applyBorder="1" applyAlignment="1">
      <alignment horizontal="center"/>
    </xf>
    <xf numFmtId="58" fontId="48" fillId="0" borderId="0" xfId="0" applyNumberFormat="1" applyFont="1" applyBorder="1" applyAlignment="1">
      <alignment horizontal="center"/>
    </xf>
    <xf numFmtId="0" fontId="49" fillId="15" borderId="0" xfId="0" applyFont="1" applyFill="1" applyBorder="1" applyAlignment="1">
      <alignment horizontal="center"/>
    </xf>
    <xf numFmtId="0" fontId="46" fillId="16" borderId="0" xfId="0" applyFont="1" applyFill="1" applyBorder="1" applyAlignment="1">
      <alignment horizontal="center"/>
    </xf>
    <xf numFmtId="0" fontId="46" fillId="8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17" borderId="0" xfId="0" applyFont="1" applyFill="1" applyBorder="1" applyAlignment="1">
      <alignment horizontal="center"/>
    </xf>
    <xf numFmtId="0" fontId="49" fillId="18" borderId="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9" fillId="19" borderId="0" xfId="0" applyFont="1" applyFill="1" applyBorder="1" applyAlignment="1">
      <alignment horizontal="center"/>
    </xf>
    <xf numFmtId="0" fontId="46" fillId="0" borderId="9" xfId="0" applyFont="1" applyBorder="1" applyAlignment="1">
      <alignment/>
    </xf>
    <xf numFmtId="0" fontId="46" fillId="0" borderId="36" xfId="0" applyFont="1" applyBorder="1" applyAlignment="1">
      <alignment horizontal="center"/>
    </xf>
    <xf numFmtId="0" fontId="46" fillId="0" borderId="36" xfId="0" applyFont="1" applyBorder="1" applyAlignment="1">
      <alignment horizontal="left"/>
    </xf>
    <xf numFmtId="0" fontId="46" fillId="0" borderId="36" xfId="0" applyFont="1" applyBorder="1" applyAlignment="1">
      <alignment/>
    </xf>
    <xf numFmtId="0" fontId="46" fillId="0" borderId="10" xfId="0" applyFont="1" applyBorder="1" applyAlignment="1">
      <alignment/>
    </xf>
    <xf numFmtId="0" fontId="14" fillId="0" borderId="14" xfId="0" applyFont="1" applyBorder="1" applyAlignment="1">
      <alignment vertical="top"/>
    </xf>
    <xf numFmtId="0" fontId="43" fillId="0" borderId="0" xfId="0" applyFont="1" applyFill="1" applyBorder="1" applyAlignment="1">
      <alignment horizontal="left" vertical="top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vertical="top"/>
    </xf>
    <xf numFmtId="0" fontId="47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2" xfId="0" applyNumberFormat="1" applyFill="1" applyBorder="1" applyAlignment="1">
      <alignment/>
    </xf>
    <xf numFmtId="0" fontId="0" fillId="7" borderId="32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38" fontId="0" fillId="0" borderId="26" xfId="16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2" fillId="2" borderId="1" xfId="16" applyFont="1" applyFill="1" applyBorder="1" applyAlignment="1">
      <alignment/>
    </xf>
    <xf numFmtId="38" fontId="32" fillId="2" borderId="12" xfId="16" applyFont="1" applyFill="1" applyBorder="1" applyAlignment="1">
      <alignment/>
    </xf>
    <xf numFmtId="38" fontId="35" fillId="3" borderId="1" xfId="16" applyFont="1" applyFill="1" applyBorder="1" applyAlignment="1">
      <alignment/>
    </xf>
    <xf numFmtId="38" fontId="35" fillId="3" borderId="12" xfId="16" applyFont="1" applyFill="1" applyBorder="1" applyAlignment="1">
      <alignment/>
    </xf>
    <xf numFmtId="38" fontId="35" fillId="3" borderId="37" xfId="16" applyFont="1" applyFill="1" applyBorder="1" applyAlignment="1">
      <alignment/>
    </xf>
    <xf numFmtId="38" fontId="31" fillId="3" borderId="1" xfId="16" applyFont="1" applyFill="1" applyBorder="1" applyAlignment="1">
      <alignment/>
    </xf>
    <xf numFmtId="38" fontId="31" fillId="3" borderId="2" xfId="16" applyFont="1" applyFill="1" applyBorder="1" applyAlignment="1">
      <alignment/>
    </xf>
    <xf numFmtId="38" fontId="0" fillId="3" borderId="37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39" fillId="3" borderId="4" xfId="16" applyFont="1" applyFill="1" applyBorder="1" applyAlignment="1">
      <alignment/>
    </xf>
    <xf numFmtId="38" fontId="39" fillId="3" borderId="9" xfId="16" applyFont="1" applyFill="1" applyBorder="1" applyAlignment="1">
      <alignment/>
    </xf>
    <xf numFmtId="38" fontId="39" fillId="3" borderId="5" xfId="16" applyFont="1" applyFill="1" applyBorder="1" applyAlignment="1">
      <alignment/>
    </xf>
    <xf numFmtId="38" fontId="39" fillId="3" borderId="1" xfId="16" applyFont="1" applyFill="1" applyBorder="1" applyAlignment="1">
      <alignment/>
    </xf>
    <xf numFmtId="0" fontId="0" fillId="0" borderId="5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2" xfId="0" applyFont="1" applyBorder="1" applyAlignment="1">
      <alignment/>
    </xf>
    <xf numFmtId="38" fontId="0" fillId="0" borderId="32" xfId="16" applyFill="1" applyBorder="1" applyAlignment="1">
      <alignment/>
    </xf>
    <xf numFmtId="38" fontId="0" fillId="2" borderId="37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9" fillId="5" borderId="1" xfId="16" applyFont="1" applyFill="1" applyBorder="1" applyAlignment="1">
      <alignment/>
    </xf>
    <xf numFmtId="38" fontId="39" fillId="5" borderId="12" xfId="16" applyFont="1" applyFill="1" applyBorder="1" applyAlignment="1">
      <alignment/>
    </xf>
    <xf numFmtId="38" fontId="39" fillId="5" borderId="13" xfId="16" applyFont="1" applyFill="1" applyBorder="1" applyAlignment="1">
      <alignment/>
    </xf>
    <xf numFmtId="38" fontId="39" fillId="5" borderId="1" xfId="16" applyFont="1" applyFill="1" applyBorder="1" applyAlignment="1">
      <alignment horizontal="right"/>
    </xf>
    <xf numFmtId="38" fontId="39" fillId="5" borderId="2" xfId="16" applyFont="1" applyFill="1" applyBorder="1" applyAlignment="1">
      <alignment horizontal="right"/>
    </xf>
    <xf numFmtId="38" fontId="39" fillId="5" borderId="37" xfId="16" applyFont="1" applyFill="1" applyBorder="1" applyAlignment="1">
      <alignment horizontal="right"/>
    </xf>
    <xf numFmtId="38" fontId="35" fillId="2" borderId="1" xfId="16" applyFont="1" applyFill="1" applyBorder="1" applyAlignment="1">
      <alignment/>
    </xf>
    <xf numFmtId="38" fontId="35" fillId="2" borderId="12" xfId="16" applyFont="1" applyFill="1" applyBorder="1" applyAlignment="1">
      <alignment/>
    </xf>
    <xf numFmtId="38" fontId="35" fillId="2" borderId="13" xfId="16" applyFont="1" applyFill="1" applyBorder="1" applyAlignment="1">
      <alignment/>
    </xf>
    <xf numFmtId="38" fontId="0" fillId="0" borderId="32" xfId="0" applyNumberFormat="1" applyFill="1" applyBorder="1" applyAlignment="1">
      <alignment/>
    </xf>
    <xf numFmtId="0" fontId="31" fillId="5" borderId="2" xfId="0" applyFont="1" applyFill="1" applyBorder="1" applyAlignment="1">
      <alignment/>
    </xf>
    <xf numFmtId="0" fontId="31" fillId="0" borderId="32" xfId="0" applyFont="1" applyBorder="1" applyAlignment="1">
      <alignment/>
    </xf>
    <xf numFmtId="38" fontId="0" fillId="3" borderId="32" xfId="16" applyFill="1" applyBorder="1" applyAlignment="1">
      <alignment/>
    </xf>
    <xf numFmtId="38" fontId="18" fillId="2" borderId="32" xfId="16" applyFont="1" applyFill="1" applyBorder="1" applyAlignment="1">
      <alignment/>
    </xf>
    <xf numFmtId="38" fontId="31" fillId="3" borderId="12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2" xfId="0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ont="1" applyBorder="1" applyAlignment="1">
      <alignment/>
    </xf>
    <xf numFmtId="181" fontId="0" fillId="0" borderId="12" xfId="16" applyNumberFormat="1" applyBorder="1" applyAlignment="1">
      <alignment/>
    </xf>
    <xf numFmtId="0" fontId="0" fillId="0" borderId="16" xfId="0" applyBorder="1" applyAlignment="1">
      <alignment/>
    </xf>
    <xf numFmtId="181" fontId="0" fillId="0" borderId="16" xfId="16" applyNumberFormat="1" applyBorder="1" applyAlignment="1">
      <alignment/>
    </xf>
    <xf numFmtId="38" fontId="0" fillId="0" borderId="16" xfId="16" applyBorder="1" applyAlignment="1">
      <alignment/>
    </xf>
    <xf numFmtId="38" fontId="0" fillId="0" borderId="35" xfId="16" applyBorder="1" applyAlignment="1">
      <alignment/>
    </xf>
    <xf numFmtId="38" fontId="0" fillId="2" borderId="32" xfId="16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7" borderId="1" xfId="0" applyFont="1" applyFill="1" applyBorder="1" applyAlignment="1">
      <alignment/>
    </xf>
    <xf numFmtId="0" fontId="31" fillId="3" borderId="12" xfId="0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5" fillId="3" borderId="13" xfId="16" applyFont="1" applyFill="1" applyBorder="1" applyAlignment="1">
      <alignment/>
    </xf>
    <xf numFmtId="38" fontId="35" fillId="3" borderId="32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6" fillId="2" borderId="2" xfId="0" applyFont="1" applyFill="1" applyBorder="1" applyAlignment="1">
      <alignment/>
    </xf>
    <xf numFmtId="38" fontId="32" fillId="2" borderId="2" xfId="16" applyFont="1" applyFill="1" applyBorder="1" applyAlignment="1">
      <alignment/>
    </xf>
    <xf numFmtId="38" fontId="0" fillId="2" borderId="32" xfId="0" applyNumberFormat="1" applyFill="1" applyBorder="1" applyAlignment="1">
      <alignment/>
    </xf>
    <xf numFmtId="38" fontId="0" fillId="3" borderId="32" xfId="16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1" fillId="9" borderId="38" xfId="0" applyFont="1" applyFill="1" applyBorder="1" applyAlignment="1">
      <alignment/>
    </xf>
    <xf numFmtId="0" fontId="0" fillId="7" borderId="4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31" fillId="5" borderId="1" xfId="0" applyFont="1" applyFill="1" applyBorder="1" applyAlignment="1">
      <alignment horizontal="center"/>
    </xf>
    <xf numFmtId="38" fontId="31" fillId="5" borderId="1" xfId="16" applyFont="1" applyFill="1" applyBorder="1" applyAlignment="1">
      <alignment/>
    </xf>
    <xf numFmtId="38" fontId="31" fillId="5" borderId="12" xfId="16" applyFont="1" applyFill="1" applyBorder="1" applyAlignment="1">
      <alignment/>
    </xf>
    <xf numFmtId="38" fontId="31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38" fontId="0" fillId="0" borderId="11" xfId="16" applyFill="1" applyBorder="1" applyAlignment="1">
      <alignment/>
    </xf>
    <xf numFmtId="38" fontId="0" fillId="0" borderId="16" xfId="16" applyFont="1" applyFill="1" applyBorder="1" applyAlignment="1">
      <alignment/>
    </xf>
    <xf numFmtId="38" fontId="0" fillId="0" borderId="10" xfId="16" applyFont="1" applyFill="1" applyBorder="1" applyAlignment="1">
      <alignment/>
    </xf>
    <xf numFmtId="0" fontId="0" fillId="0" borderId="13" xfId="0" applyBorder="1" applyAlignment="1">
      <alignment/>
    </xf>
    <xf numFmtId="0" fontId="0" fillId="0" borderId="2" xfId="0" applyFont="1" applyFill="1" applyBorder="1" applyAlignment="1">
      <alignment/>
    </xf>
    <xf numFmtId="38" fontId="39" fillId="5" borderId="18" xfId="16" applyFont="1" applyFill="1" applyBorder="1" applyAlignment="1">
      <alignment/>
    </xf>
    <xf numFmtId="38" fontId="0" fillId="0" borderId="18" xfId="16" applyFill="1" applyBorder="1" applyAlignment="1">
      <alignment/>
    </xf>
    <xf numFmtId="177" fontId="9" fillId="0" borderId="0" xfId="16" applyNumberFormat="1" applyFont="1" applyFill="1" applyBorder="1" applyAlignment="1">
      <alignment horizontal="center"/>
    </xf>
    <xf numFmtId="178" fontId="11" fillId="0" borderId="1" xfId="0" applyNumberFormat="1" applyFont="1" applyBorder="1" applyAlignment="1">
      <alignment horizontal="right"/>
    </xf>
    <xf numFmtId="0" fontId="44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45" fillId="0" borderId="14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2" fillId="0" borderId="4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
 17８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1８２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18７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18２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1７８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179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/>
            </c:strRef>
          </c:cat>
          <c:val>
            <c:numRef>
              <c:f>'1・面積、会員数'!$C$38:$M$38</c:f>
              <c:numCache/>
            </c:numRef>
          </c:val>
        </c:ser>
        <c:gapWidth val="400"/>
        <c:axId val="867099"/>
        <c:axId val="7803892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保管残高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'1・面積、会員数'!$C$36:$M$36</c:f>
              <c:numCache/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'1・面積、会員数'!$C$37:$M$37</c:f>
              <c:numCache/>
            </c:numRef>
          </c:val>
          <c:smooth val="0"/>
        </c:ser>
        <c:marker val="1"/>
        <c:axId val="3126165"/>
        <c:axId val="28135486"/>
      </c:lineChart>
      <c:catAx>
        <c:axId val="312616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35486"/>
        <c:crossesAt val="100"/>
        <c:auto val="1"/>
        <c:lblOffset val="100"/>
        <c:noMultiLvlLbl val="0"/>
      </c:catAx>
      <c:valAx>
        <c:axId val="28135486"/>
        <c:scaling>
          <c:orientation val="minMax"/>
          <c:max val="21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6165"/>
        <c:crossesAt val="1"/>
        <c:crossBetween val="between"/>
        <c:dispUnits/>
        <c:majorUnit val="10"/>
        <c:minorUnit val="2"/>
      </c:valAx>
      <c:catAx>
        <c:axId val="867099"/>
        <c:scaling>
          <c:orientation val="minMax"/>
        </c:scaling>
        <c:axPos val="b"/>
        <c:delete val="1"/>
        <c:majorTickMark val="in"/>
        <c:minorTickMark val="none"/>
        <c:tickLblPos val="nextTo"/>
        <c:crossAx val="7803892"/>
        <c:crosses val="autoZero"/>
        <c:auto val="1"/>
        <c:lblOffset val="100"/>
        <c:noMultiLvlLbl val="0"/>
      </c:catAx>
      <c:valAx>
        <c:axId val="7803892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7099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東部支部平成１9年7月入庫高上位１０品目</a:t>
            </a:r>
          </a:p>
        </c:rich>
      </c:tx>
      <c:layout>
        <c:manualLayout>
          <c:xMode val="factor"/>
          <c:yMode val="factor"/>
          <c:x val="0.004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平成１９年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'5・東部・富士'!$C$22:$C$31</c:f>
              <c:numCache/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'5・東部・富士'!$D$22:$D$31</c:f>
              <c:numCache/>
            </c:numRef>
          </c:val>
        </c:ser>
        <c:axId val="26182929"/>
        <c:axId val="34319770"/>
      </c:barChart>
      <c:catAx>
        <c:axId val="26182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19770"/>
        <c:crosses val="autoZero"/>
        <c:auto val="1"/>
        <c:lblOffset val="100"/>
        <c:noMultiLvlLbl val="0"/>
      </c:catAx>
      <c:valAx>
        <c:axId val="343197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829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2"/>
          <c:y val="0.27875"/>
          <c:w val="0.08325"/>
          <c:h val="0.08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富士支部平成１9年7月入庫高上位１０品目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0442475"/>
        <c:axId val="28437956"/>
      </c:barChart>
      <c:catAx>
        <c:axId val="40442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37956"/>
        <c:crosses val="autoZero"/>
        <c:auto val="1"/>
        <c:lblOffset val="100"/>
        <c:noMultiLvlLbl val="0"/>
      </c:catAx>
      <c:valAx>
        <c:axId val="284379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424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775"/>
          <c:y val="0.27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清水支部平成１9年7月入庫高上位１０品目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'6・清水・静岡'!$C$21:$C$30</c:f>
              <c:numCache/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'6・清水・静岡'!$D$21:$D$30</c:f>
              <c:numCache/>
            </c:numRef>
          </c:val>
        </c:ser>
        <c:axId val="54615013"/>
        <c:axId val="21773070"/>
      </c:barChart>
      <c:catAx>
        <c:axId val="54615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73070"/>
        <c:crosses val="autoZero"/>
        <c:auto val="1"/>
        <c:lblOffset val="100"/>
        <c:noMultiLvlLbl val="0"/>
      </c:catAx>
      <c:valAx>
        <c:axId val="217730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150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125"/>
          <c:y val="0.302"/>
          <c:w val="0.09"/>
          <c:h val="0.09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静岡支部平成１9年7月入庫高上位１０品目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1739903"/>
        <c:axId val="18788216"/>
      </c:barChart>
      <c:catAx>
        <c:axId val="61739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88216"/>
        <c:crosses val="autoZero"/>
        <c:auto val="1"/>
        <c:lblOffset val="100"/>
        <c:noMultiLvlLbl val="0"/>
      </c:catAx>
      <c:valAx>
        <c:axId val="187882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399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15"/>
          <c:y val="0.1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駿遠支部平成１9年7月入庫高上位１０品目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'7・駿遠・西部'!$C$22:$C$31</c:f>
              <c:numCache/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'7・駿遠・西部'!$D$22:$D$31</c:f>
              <c:numCache/>
            </c:numRef>
          </c:val>
        </c:ser>
        <c:axId val="34876217"/>
        <c:axId val="45450498"/>
      </c:barChart>
      <c:catAx>
        <c:axId val="348762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450498"/>
        <c:crosses val="autoZero"/>
        <c:auto val="1"/>
        <c:lblOffset val="100"/>
        <c:noMultiLvlLbl val="0"/>
      </c:catAx>
      <c:valAx>
        <c:axId val="454504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762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575"/>
          <c:y val="0.31975"/>
          <c:w val="0.086"/>
          <c:h val="0.10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西部支部平成１9年7月入庫高上位１０品目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401299"/>
        <c:axId val="57611692"/>
      </c:barChart>
      <c:catAx>
        <c:axId val="64012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11692"/>
        <c:crosses val="autoZero"/>
        <c:auto val="1"/>
        <c:lblOffset val="100"/>
        <c:noMultiLvlLbl val="0"/>
      </c:catAx>
      <c:valAx>
        <c:axId val="576116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12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525"/>
          <c:y val="0.13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平成１９年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'8・保管残高'!$J$3:$J$12</c:f>
              <c:numCache/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'8・保管残高'!$L$3:$L$12</c:f>
              <c:numCache/>
            </c:numRef>
          </c:val>
        </c:ser>
        <c:axId val="48743181"/>
        <c:axId val="36035446"/>
      </c:barChart>
      <c:catAx>
        <c:axId val="48743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35446"/>
        <c:crosses val="autoZero"/>
        <c:auto val="1"/>
        <c:lblOffset val="100"/>
        <c:noMultiLvlLbl val="0"/>
      </c:catAx>
      <c:valAx>
        <c:axId val="360354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43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2"/>
          <c:y val="0.21025"/>
          <c:w val="0.104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平成１8年7月保管残高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/>
            </c:multiLvlStrRef>
          </c:cat>
          <c:val>
            <c:numRef>
              <c:f>'8・保管残高'!$K$38:$K$48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平成１9年7月保管残高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/>
            </c:multiLvlStrRef>
          </c:cat>
          <c:val>
            <c:numRef>
              <c:f>'8・保管残高'!$K$24:$K$34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東部支部平成１9年7月保管残高上位１０品目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平成１９年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'9・東部、富士'!$C$22:$C$31</c:f>
              <c:numCache/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'9・東部、富士'!$D$22:$D$31</c:f>
              <c:numCache/>
            </c:numRef>
          </c:val>
        </c:ser>
        <c:axId val="55883559"/>
        <c:axId val="33189984"/>
      </c:barChart>
      <c:catAx>
        <c:axId val="558835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89984"/>
        <c:crosses val="autoZero"/>
        <c:auto val="1"/>
        <c:lblOffset val="100"/>
        <c:noMultiLvlLbl val="0"/>
      </c:catAx>
      <c:valAx>
        <c:axId val="331899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835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75"/>
          <c:y val="0.1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/>
            </c:multiLvlStrRef>
          </c:cat>
          <c:val>
            <c:numRef>
              <c:f>'2・使用状況'!$L$2:$L$7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富士支部平成１9年7月保管残高上位１０品目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0274401"/>
        <c:axId val="4034154"/>
      </c:barChart>
      <c:catAx>
        <c:axId val="30274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4154"/>
        <c:crosses val="autoZero"/>
        <c:auto val="1"/>
        <c:lblOffset val="100"/>
        <c:noMultiLvlLbl val="0"/>
      </c:catAx>
      <c:valAx>
        <c:axId val="40341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744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45"/>
          <c:y val="0.1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清水支部平成19年7月保管残高上位１０品目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'10・清水、静岡'!$C$22:$C$31</c:f>
              <c:numCache/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'10・清水、静岡'!$D$22:$D$31</c:f>
              <c:numCache/>
            </c:numRef>
          </c:val>
        </c:ser>
        <c:axId val="36307387"/>
        <c:axId val="58331028"/>
      </c:barChart>
      <c:catAx>
        <c:axId val="36307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31028"/>
        <c:crosses val="autoZero"/>
        <c:auto val="1"/>
        <c:lblOffset val="100"/>
        <c:noMultiLvlLbl val="0"/>
      </c:catAx>
      <c:valAx>
        <c:axId val="583310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073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55"/>
          <c:y val="0.09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静岡支部平成１9年7月保管残高上位１０品目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5217205"/>
        <c:axId val="27192798"/>
      </c:barChart>
      <c:catAx>
        <c:axId val="55217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92798"/>
        <c:crosses val="autoZero"/>
        <c:auto val="1"/>
        <c:lblOffset val="100"/>
        <c:noMultiLvlLbl val="0"/>
      </c:catAx>
      <c:valAx>
        <c:axId val="271927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172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825"/>
          <c:y val="0.56175"/>
          <c:w val="0.09175"/>
          <c:h val="0.10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駿遠支部平成19年7月保管残高上位１０品目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'11・駿遠、西部'!$C$21:$C$30</c:f>
              <c:numCache/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'11・駿遠、西部'!$D$21:$D$30</c:f>
              <c:numCache/>
            </c:numRef>
          </c:val>
        </c:ser>
        <c:axId val="43408591"/>
        <c:axId val="55133000"/>
      </c:barChart>
      <c:catAx>
        <c:axId val="43408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33000"/>
        <c:crosses val="autoZero"/>
        <c:auto val="1"/>
        <c:lblOffset val="100"/>
        <c:noMultiLvlLbl val="0"/>
      </c:catAx>
      <c:valAx>
        <c:axId val="55133000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085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75"/>
          <c:y val="0.14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西部支部平成19年7月保管残高上位１０品目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6434953"/>
        <c:axId val="36587986"/>
      </c:barChart>
      <c:catAx>
        <c:axId val="26434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87986"/>
        <c:crosses val="autoZero"/>
        <c:auto val="1"/>
        <c:lblOffset val="100"/>
        <c:noMultiLvlLbl val="0"/>
      </c:catAx>
      <c:valAx>
        <c:axId val="36587986"/>
        <c:scaling>
          <c:orientation val="minMax"/>
          <c:max val="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349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75"/>
          <c:y val="0.13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'!$B$42:$M$42</c:f>
              <c:numCache/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'!$B$43:$M$43</c:f>
              <c:numCache/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'!$B$44:$M$44</c:f>
              <c:numCache/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'!$B$45:$M$45</c:f>
              <c:numCache/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/>
            </c:strRef>
          </c:cat>
          <c:val>
            <c:numRef>
              <c:f>'12・東部推移 '!$B$46:$M$46</c:f>
              <c:numCache/>
            </c:numRef>
          </c:val>
          <c:smooth val="0"/>
        </c:ser>
        <c:marker val="1"/>
        <c:axId val="60856419"/>
        <c:axId val="10836860"/>
      </c:lineChart>
      <c:catAx>
        <c:axId val="6085641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36860"/>
        <c:crosses val="autoZero"/>
        <c:auto val="1"/>
        <c:lblOffset val="100"/>
        <c:noMultiLvlLbl val="0"/>
      </c:catAx>
      <c:valAx>
        <c:axId val="10836860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5641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'!$B$17:$M$17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'!$B$18:$M$18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'!$B$19:$M$19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'!$B$20:$M$20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/>
            </c:strRef>
          </c:cat>
          <c:val>
            <c:numRef>
              <c:f>'12・東部推移 '!$B$21:$M$21</c:f>
              <c:numCache/>
            </c:numRef>
          </c:val>
          <c:smooth val="0"/>
        </c:ser>
        <c:marker val="1"/>
        <c:axId val="30422877"/>
        <c:axId val="5370438"/>
      </c:lineChart>
      <c:catAx>
        <c:axId val="30422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0438"/>
        <c:crosses val="autoZero"/>
        <c:auto val="1"/>
        <c:lblOffset val="100"/>
        <c:noMultiLvlLbl val="0"/>
      </c:catAx>
      <c:valAx>
        <c:axId val="5370438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2287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>
        <c:manualLayout>
          <c:xMode val="factor"/>
          <c:yMode val="factor"/>
          <c:x val="0.003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5"/>
          <c:w val="0.986"/>
          <c:h val="0.9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'!$B$66:$M$66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'!$B$67:$M$67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'!$B$68:$M$68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'!$B$69:$M$69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/>
            </c:strRef>
          </c:cat>
          <c:val>
            <c:numRef>
              <c:f>'12・東部推移 '!$B$70:$M$70</c:f>
              <c:numCache/>
            </c:numRef>
          </c:val>
          <c:smooth val="0"/>
        </c:ser>
        <c:marker val="1"/>
        <c:axId val="48333943"/>
        <c:axId val="32352304"/>
      </c:lineChart>
      <c:catAx>
        <c:axId val="48333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52304"/>
        <c:crosses val="autoZero"/>
        <c:auto val="1"/>
        <c:lblOffset val="100"/>
        <c:noMultiLvlLbl val="0"/>
      </c:catAx>
      <c:valAx>
        <c:axId val="32352304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3394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'13・富士支部推移'!$B$19:$M$19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'13・富士支部推移'!$B$20:$M$20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'13・富士支部推移'!$B$21:$M$21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'13・富士支部推移'!$B$22:$M$22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'13・富士支部推移'!$B$23:$M$23</c:f>
              <c:numCache/>
            </c:numRef>
          </c:val>
          <c:smooth val="0"/>
        </c:ser>
        <c:marker val="1"/>
        <c:axId val="22735281"/>
        <c:axId val="3290938"/>
      </c:lineChart>
      <c:catAx>
        <c:axId val="2273528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0938"/>
        <c:crosses val="autoZero"/>
        <c:auto val="1"/>
        <c:lblOffset val="100"/>
        <c:noMultiLvlLbl val="0"/>
      </c:catAx>
      <c:valAx>
        <c:axId val="3290938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3528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'13・富士支部推移'!$B$43:$M$43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'13・富士支部推移'!$B$44:$M$44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'13・富士支部推移'!$B$45:$M$45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'13・富士支部推移'!$B$46:$M$46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'13・富士支部推移'!$B$47:$M$47</c:f>
              <c:numCache/>
            </c:numRef>
          </c:val>
          <c:smooth val="0"/>
        </c:ser>
        <c:marker val="1"/>
        <c:axId val="29618443"/>
        <c:axId val="65239396"/>
      </c:lineChart>
      <c:catAx>
        <c:axId val="2961844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39396"/>
        <c:crosses val="autoZero"/>
        <c:auto val="1"/>
        <c:lblOffset val="100"/>
        <c:noMultiLvlLbl val="0"/>
      </c:catAx>
      <c:valAx>
        <c:axId val="65239396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1844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平成1９年７月倉庫使用状況(1～3類）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'2・使用状況'!$L$11:$L$16</c:f>
              <c:numCache/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'2・使用状況'!$M$11:$M$16</c:f>
              <c:numCache/>
            </c:numRef>
          </c:val>
          <c:shape val="box"/>
        </c:ser>
        <c:overlap val="100"/>
        <c:shape val="box"/>
        <c:axId val="51892783"/>
        <c:axId val="64381864"/>
      </c:bar3DChart>
      <c:catAx>
        <c:axId val="51892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81864"/>
        <c:crosses val="autoZero"/>
        <c:auto val="1"/>
        <c:lblOffset val="100"/>
        <c:noMultiLvlLbl val="0"/>
      </c:catAx>
      <c:valAx>
        <c:axId val="6438186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92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22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2"/>
          <c:w val="0.99125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0283653"/>
        <c:axId val="49899694"/>
      </c:lineChart>
      <c:catAx>
        <c:axId val="5028365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99694"/>
        <c:crosses val="autoZero"/>
        <c:auto val="1"/>
        <c:lblOffset val="100"/>
        <c:noMultiLvlLbl val="0"/>
      </c:catAx>
      <c:valAx>
        <c:axId val="49899694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836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"/>
          <c:w val="0.99875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'14・清水推移'!$B$25:$M$25</c:f>
              <c:numCache/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'14・清水推移'!$B$26:$M$26</c:f>
              <c:numCache/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'14・清水推移'!$B$27:$M$27</c:f>
              <c:numCache/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'14・清水推移'!$B$28:$M$28</c:f>
              <c:numCache/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'14・清水推移'!$B$24:$M$24</c:f>
              <c:strCache/>
            </c:strRef>
          </c:cat>
          <c:val>
            <c:numRef>
              <c:f>'14・清水推移'!$B$29:$M$29</c:f>
              <c:numCache/>
            </c:numRef>
          </c:val>
          <c:smooth val="0"/>
        </c:ser>
        <c:axId val="46444063"/>
        <c:axId val="15343384"/>
      </c:lineChart>
      <c:catAx>
        <c:axId val="464440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43384"/>
        <c:crosses val="autoZero"/>
        <c:auto val="1"/>
        <c:lblOffset val="100"/>
        <c:noMultiLvlLbl val="0"/>
      </c:catAx>
      <c:valAx>
        <c:axId val="15343384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4406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"/>
          <c:w val="0.990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'14・清水推移'!$B$54:$M$54</c:f>
              <c:numCache/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'14・清水推移'!$B$55:$M$55</c:f>
              <c:numCache/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'14・清水推移'!$B$56:$M$56</c:f>
              <c:numCache/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'14・清水推移'!$B$57:$M$57</c:f>
              <c:numCache/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/>
            </c:strRef>
          </c:cat>
          <c:val>
            <c:numRef>
              <c:f>'14・清水推移'!$B$58:$M$58</c:f>
              <c:numCache/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'14・清水推移'!$B$65:$M$65</c:f>
              <c:numCache/>
            </c:numRef>
          </c:val>
          <c:smooth val="0"/>
        </c:ser>
        <c:axId val="3872729"/>
        <c:axId val="34854562"/>
      </c:lineChart>
      <c:catAx>
        <c:axId val="387272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54562"/>
        <c:crosses val="autoZero"/>
        <c:auto val="1"/>
        <c:lblOffset val="100"/>
        <c:noMultiLvlLbl val="0"/>
      </c:catAx>
      <c:valAx>
        <c:axId val="34854562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272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5255603"/>
        <c:axId val="4647244"/>
      </c:lineChart>
      <c:catAx>
        <c:axId val="4525560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7244"/>
        <c:crosses val="autoZero"/>
        <c:auto val="1"/>
        <c:lblOffset val="100"/>
        <c:noMultiLvlLbl val="0"/>
      </c:catAx>
      <c:valAx>
        <c:axId val="4647244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556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'!$B$25:$M$25</c:f>
              <c:numCache/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'!$B$26:$M$26</c:f>
              <c:numCache/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'!$B$27:$M$27</c:f>
              <c:numCache/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'!$B$28:$M$28</c:f>
              <c:numCache/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 '!$B$24:$M$24</c:f>
              <c:strCache/>
            </c:strRef>
          </c:cat>
          <c:val>
            <c:numRef>
              <c:f>'15・静岡推移 '!$B$29:$M$29</c:f>
              <c:numCache/>
            </c:numRef>
          </c:val>
          <c:smooth val="0"/>
        </c:ser>
        <c:marker val="1"/>
        <c:axId val="41825197"/>
        <c:axId val="40882454"/>
      </c:lineChart>
      <c:catAx>
        <c:axId val="4182519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82454"/>
        <c:crosses val="autoZero"/>
        <c:auto val="1"/>
        <c:lblOffset val="100"/>
        <c:noMultiLvlLbl val="0"/>
      </c:catAx>
      <c:valAx>
        <c:axId val="40882454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2519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475"/>
          <c:w val="0.980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'!$B$54:$M$54</c:f>
              <c:numCache/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'!$B$55:$M$55</c:f>
              <c:numCache/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'!$B$56:$M$56</c:f>
              <c:numCache/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'!$B$57:$M$57</c:f>
              <c:numCache/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 '!$B$53:$M$53</c:f>
              <c:strCache/>
            </c:strRef>
          </c:cat>
          <c:val>
            <c:numRef>
              <c:f>'15・静岡推移 '!$B$58:$M$58</c:f>
              <c:numCache/>
            </c:numRef>
          </c:val>
          <c:smooth val="0"/>
        </c:ser>
        <c:marker val="1"/>
        <c:axId val="32397767"/>
        <c:axId val="23144448"/>
      </c:lineChart>
      <c:catAx>
        <c:axId val="3239776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44448"/>
        <c:crosses val="autoZero"/>
        <c:auto val="1"/>
        <c:lblOffset val="100"/>
        <c:noMultiLvlLbl val="0"/>
      </c:catAx>
      <c:valAx>
        <c:axId val="23144448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9776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5"/>
          <c:w val="0.9837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 '!$B$83:$M$83</c:f>
              <c:strCache/>
            </c:strRef>
          </c:cat>
          <c:val>
            <c:numRef>
              <c:f>'15・静岡推移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973441"/>
        <c:axId val="62760970"/>
      </c:lineChart>
      <c:catAx>
        <c:axId val="697344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60970"/>
        <c:crosses val="autoZero"/>
        <c:auto val="1"/>
        <c:lblOffset val="100"/>
        <c:noMultiLvlLbl val="0"/>
      </c:catAx>
      <c:valAx>
        <c:axId val="62760970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7344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12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'16・駿遠推移'!$B$25:$M$25</c:f>
              <c:numCache/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'16・駿遠推移'!$B$26:$M$26</c:f>
              <c:numCache/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'16・駿遠推移'!$B$27:$M$27</c:f>
              <c:numCache/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'16・駿遠推移'!$B$28:$M$28</c:f>
              <c:numCache/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/>
            </c:strRef>
          </c:cat>
          <c:val>
            <c:numRef>
              <c:f>'16・駿遠推移'!$B$29:$M$29</c:f>
              <c:numCache/>
            </c:numRef>
          </c:val>
          <c:smooth val="0"/>
        </c:ser>
        <c:marker val="1"/>
        <c:axId val="27977819"/>
        <c:axId val="50473780"/>
      </c:lineChart>
      <c:catAx>
        <c:axId val="2797781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73780"/>
        <c:crosses val="autoZero"/>
        <c:auto val="1"/>
        <c:lblOffset val="100"/>
        <c:noMultiLvlLbl val="0"/>
      </c:catAx>
      <c:valAx>
        <c:axId val="50473780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7781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'16・駿遠推移'!$B$54:$M$54</c:f>
              <c:numCache/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'16・駿遠推移'!$B$55:$M$55</c:f>
              <c:numCache/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'16・駿遠推移'!$B$56:$M$56</c:f>
              <c:numCache/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'16・駿遠推移'!$B$57:$M$57</c:f>
              <c:numCache/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/>
            </c:strRef>
          </c:cat>
          <c:val>
            <c:numRef>
              <c:f>'16・駿遠推移'!$B$58:$M$58</c:f>
              <c:numCache/>
            </c:numRef>
          </c:val>
          <c:smooth val="0"/>
        </c:ser>
        <c:marker val="1"/>
        <c:axId val="51610837"/>
        <c:axId val="61844350"/>
      </c:lineChart>
      <c:catAx>
        <c:axId val="5161083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44350"/>
        <c:crosses val="autoZero"/>
        <c:auto val="1"/>
        <c:lblOffset val="100"/>
        <c:noMultiLvlLbl val="0"/>
      </c:catAx>
      <c:valAx>
        <c:axId val="61844350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1083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/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/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/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/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/>
            </c:numRef>
          </c:val>
          <c:smooth val="0"/>
        </c:ser>
        <c:marker val="1"/>
        <c:axId val="19728239"/>
        <c:axId val="43336424"/>
      </c:lineChart>
      <c:catAx>
        <c:axId val="1972823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36424"/>
        <c:crosses val="autoZero"/>
        <c:auto val="1"/>
        <c:lblOffset val="100"/>
        <c:noMultiLvlLbl val="0"/>
      </c:catAx>
      <c:valAx>
        <c:axId val="43336424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2823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'!$B$26:$M$26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/>
            </c:strRef>
          </c:cat>
          <c:val>
            <c:numRef>
              <c:f>'3・推移 '!$B$27:$M$27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'!$B$28:$M$28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'!$B$29:$M$29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'!$B$30:$M$30</c:f>
              <c:numCache/>
            </c:numRef>
          </c:val>
          <c:smooth val="0"/>
        </c:ser>
        <c:marker val="1"/>
        <c:axId val="42565865"/>
        <c:axId val="47548466"/>
      </c:lineChart>
      <c:catAx>
        <c:axId val="42565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48466"/>
        <c:crosses val="autoZero"/>
        <c:auto val="1"/>
        <c:lblOffset val="100"/>
        <c:noMultiLvlLbl val="0"/>
      </c:catAx>
      <c:valAx>
        <c:axId val="47548466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6586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'!$B$25:$M$25</c:f>
              <c:numCache/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'!$B$26:$M$26</c:f>
              <c:numCache/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'!$B$27:$M$27</c:f>
              <c:numCache/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'!$B$28:$M$28</c:f>
              <c:numCache/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/>
            </c:strRef>
          </c:cat>
          <c:val>
            <c:numRef>
              <c:f>'17・西部推移 '!$B$29:$M$29</c:f>
              <c:numCache/>
            </c:numRef>
          </c:val>
          <c:smooth val="0"/>
        </c:ser>
        <c:marker val="1"/>
        <c:axId val="54483497"/>
        <c:axId val="20589426"/>
      </c:lineChart>
      <c:catAx>
        <c:axId val="5448349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89426"/>
        <c:crosses val="autoZero"/>
        <c:auto val="1"/>
        <c:lblOffset val="100"/>
        <c:noMultiLvlLbl val="0"/>
      </c:catAx>
      <c:valAx>
        <c:axId val="20589426"/>
        <c:scaling>
          <c:orientation val="minMax"/>
          <c:max val="25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8349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'!$B$54:$M$54</c:f>
              <c:numCache/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'!$B$55:$M$55</c:f>
              <c:numCache/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'!$B$56:$M$56</c:f>
              <c:numCache/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'!$B$57:$M$57</c:f>
              <c:numCache/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/>
            </c:strRef>
          </c:cat>
          <c:val>
            <c:numRef>
              <c:f>'17・西部推移 '!$B$58:$M$58</c:f>
              <c:numCache/>
            </c:numRef>
          </c:val>
          <c:smooth val="0"/>
        </c:ser>
        <c:marker val="1"/>
        <c:axId val="51087107"/>
        <c:axId val="57130780"/>
      </c:lineChart>
      <c:catAx>
        <c:axId val="5108710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30780"/>
        <c:crosses val="autoZero"/>
        <c:auto val="1"/>
        <c:lblOffset val="100"/>
        <c:noMultiLvlLbl val="0"/>
      </c:catAx>
      <c:valAx>
        <c:axId val="57130780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8710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ptCount val="12"/>
                <c:pt idx="0">
                  <c:v>52.2</c:v>
                </c:pt>
                <c:pt idx="1">
                  <c:v>52.5</c:v>
                </c:pt>
                <c:pt idx="2">
                  <c:v>60.7</c:v>
                </c:pt>
                <c:pt idx="3">
                  <c:v>54.9</c:v>
                </c:pt>
                <c:pt idx="4">
                  <c:v>49.9</c:v>
                </c:pt>
                <c:pt idx="5">
                  <c:v>57.4</c:v>
                </c:pt>
                <c:pt idx="6">
                  <c:v>54.2</c:v>
                </c:pt>
                <c:pt idx="7">
                  <c:v>47.3</c:v>
                </c:pt>
                <c:pt idx="8">
                  <c:v>56.1</c:v>
                </c:pt>
                <c:pt idx="9">
                  <c:v>58.2</c:v>
                </c:pt>
                <c:pt idx="10">
                  <c:v>56</c:v>
                </c:pt>
                <c:pt idx="11">
                  <c:v>57.2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ptCount val="12"/>
                <c:pt idx="0">
                  <c:v>48.8</c:v>
                </c:pt>
                <c:pt idx="1">
                  <c:v>47.7</c:v>
                </c:pt>
                <c:pt idx="2">
                  <c:v>54.8</c:v>
                </c:pt>
                <c:pt idx="3">
                  <c:v>53.1</c:v>
                </c:pt>
                <c:pt idx="4">
                  <c:v>54.2</c:v>
                </c:pt>
                <c:pt idx="5">
                  <c:v>54.3</c:v>
                </c:pt>
                <c:pt idx="6">
                  <c:v>58.7</c:v>
                </c:pt>
                <c:pt idx="7">
                  <c:v>58.7</c:v>
                </c:pt>
                <c:pt idx="8">
                  <c:v>58.7</c:v>
                </c:pt>
                <c:pt idx="9">
                  <c:v>62.2</c:v>
                </c:pt>
                <c:pt idx="10">
                  <c:v>65.3</c:v>
                </c:pt>
                <c:pt idx="11">
                  <c:v>65.9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ptCount val="12"/>
                <c:pt idx="0">
                  <c:v>58.2</c:v>
                </c:pt>
                <c:pt idx="1">
                  <c:v>57.6</c:v>
                </c:pt>
                <c:pt idx="2">
                  <c:v>69.8</c:v>
                </c:pt>
                <c:pt idx="3">
                  <c:v>70.8</c:v>
                </c:pt>
                <c:pt idx="4">
                  <c:v>60.1</c:v>
                </c:pt>
                <c:pt idx="5">
                  <c:v>69.3</c:v>
                </c:pt>
                <c:pt idx="6">
                  <c:v>67.3</c:v>
                </c:pt>
                <c:pt idx="7">
                  <c:v>62</c:v>
                </c:pt>
                <c:pt idx="8">
                  <c:v>70.9</c:v>
                </c:pt>
                <c:pt idx="9">
                  <c:v>69.5</c:v>
                </c:pt>
                <c:pt idx="10">
                  <c:v>70</c:v>
                </c:pt>
                <c:pt idx="11">
                  <c:v>71.5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ptCount val="12"/>
                <c:pt idx="0">
                  <c:v>58.9</c:v>
                </c:pt>
                <c:pt idx="1">
                  <c:v>60.2</c:v>
                </c:pt>
                <c:pt idx="2">
                  <c:v>74.4</c:v>
                </c:pt>
                <c:pt idx="3">
                  <c:v>68.2</c:v>
                </c:pt>
                <c:pt idx="4">
                  <c:v>67.6</c:v>
                </c:pt>
                <c:pt idx="5">
                  <c:v>74.5</c:v>
                </c:pt>
                <c:pt idx="6">
                  <c:v>73</c:v>
                </c:pt>
                <c:pt idx="7">
                  <c:v>66.4</c:v>
                </c:pt>
                <c:pt idx="8">
                  <c:v>69.5</c:v>
                </c:pt>
                <c:pt idx="9">
                  <c:v>71.6</c:v>
                </c:pt>
                <c:pt idx="10">
                  <c:v>69.7</c:v>
                </c:pt>
                <c:pt idx="11">
                  <c:v>76.7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ptCount val="12"/>
                <c:pt idx="0">
                  <c:v>60.5</c:v>
                </c:pt>
                <c:pt idx="1">
                  <c:v>71.2</c:v>
                </c:pt>
                <c:pt idx="2">
                  <c:v>80.9</c:v>
                </c:pt>
                <c:pt idx="3">
                  <c:v>76.2</c:v>
                </c:pt>
                <c:pt idx="4">
                  <c:v>79.7</c:v>
                </c:pt>
                <c:pt idx="5">
                  <c:v>76.6</c:v>
                </c:pt>
                <c:pt idx="6">
                  <c:v>77.5</c:v>
                </c:pt>
              </c:numCache>
            </c:numRef>
          </c:val>
          <c:smooth val="0"/>
        </c:ser>
        <c:marker val="1"/>
        <c:axId val="44414973"/>
        <c:axId val="64190438"/>
      </c:lineChart>
      <c:catAx>
        <c:axId val="4441497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90438"/>
        <c:crosses val="autoZero"/>
        <c:auto val="1"/>
        <c:lblOffset val="100"/>
        <c:noMultiLvlLbl val="0"/>
      </c:catAx>
      <c:valAx>
        <c:axId val="64190438"/>
        <c:scaling>
          <c:orientation val="minMax"/>
          <c:max val="9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149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'!$B$56:$M$56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'!$B$57:$M$57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'!$B$58:$M$58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/>
            </c:strRef>
          </c:cat>
          <c:val>
            <c:numRef>
              <c:f>'3・推移 '!$B$59:$M$59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/>
            </c:strRef>
          </c:cat>
          <c:val>
            <c:numRef>
              <c:f>'3・推移 '!$B$60:$M$60</c:f>
              <c:numCache/>
            </c:numRef>
          </c:val>
          <c:smooth val="0"/>
        </c:ser>
        <c:marker val="1"/>
        <c:axId val="25283011"/>
        <c:axId val="26220508"/>
      </c:lineChart>
      <c:catAx>
        <c:axId val="25283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20508"/>
        <c:crosses val="autoZero"/>
        <c:auto val="1"/>
        <c:lblOffset val="100"/>
        <c:noMultiLvlLbl val="0"/>
      </c:catAx>
      <c:valAx>
        <c:axId val="26220508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8301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/>
            </c:strRef>
          </c:cat>
          <c:val>
            <c:numRef>
              <c:f>'3・推移 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4657981"/>
        <c:axId val="43486374"/>
      </c:lineChart>
      <c:catAx>
        <c:axId val="34657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86374"/>
        <c:crosses val="autoZero"/>
        <c:auto val="1"/>
        <c:lblOffset val="100"/>
        <c:noMultiLvlLbl val="0"/>
      </c:catAx>
      <c:valAx>
        <c:axId val="43486374"/>
        <c:scaling>
          <c:orientation val="minMax"/>
          <c:max val="9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5798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'4・入庫高'!$C$53:$C$62</c:f>
              <c:numCache/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'4・入庫高'!$D$53:$D$62</c:f>
              <c:numCache/>
            </c:numRef>
          </c:val>
        </c:ser>
        <c:axId val="55833047"/>
        <c:axId val="32735376"/>
      </c:barChart>
      <c:catAx>
        <c:axId val="55833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35376"/>
        <c:crosses val="autoZero"/>
        <c:auto val="1"/>
        <c:lblOffset val="100"/>
        <c:noMultiLvlLbl val="0"/>
      </c:catAx>
      <c:valAx>
        <c:axId val="327353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330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5"/>
          <c:y val="0.19775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平成19年7月入庫高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/>
            </c:multiLvlStrRef>
          </c:cat>
          <c:val>
            <c:numRef>
              <c:f>'4・入庫高'!$P$16:$P$26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平成18年7月入庫高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/>
            </c:multiLvlStrRef>
          </c:cat>
          <c:val>
            <c:numRef>
              <c:f>'4・入庫高'!$P$28:$P$38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0.431</cdr:x>
      <cdr:y>0.485</cdr:y>
    </cdr:from>
    <cdr:to>
      <cdr:x>0.659</cdr:x>
      <cdr:y>0.534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2066925"/>
          <a:ext cx="809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842，591トン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0.47225</cdr:y>
    </cdr:from>
    <cdr:to>
      <cdr:x>0.65275</cdr:x>
      <cdr:y>0.517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09775"/>
          <a:ext cx="7620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790，744トン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0.674</cdr:x>
      <cdr:y>0</cdr:y>
    </cdr:from>
    <cdr:to>
      <cdr:x>0.82275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49149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0.0145</cdr:y>
    </cdr:from>
    <cdr:to>
      <cdr:x>0.973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601027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</cdr:x>
      <cdr:y>0.006</cdr:y>
    </cdr:from>
    <cdr:to>
      <cdr:x>0.9345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0225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0.9765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876925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1371600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342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0.68075</cdr:x>
      <cdr:y>0.00875</cdr:y>
    </cdr:from>
    <cdr:to>
      <cdr:x>0.83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0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0.02175</cdr:y>
    </cdr:from>
    <cdr:to>
      <cdr:x>0.74225</cdr:x>
      <cdr:y>0.0895</cdr:y>
    </cdr:to>
    <cdr:sp>
      <cdr:nvSpPr>
        <cdr:cNvPr id="1" name="TextBox 2"/>
        <cdr:cNvSpPr txBox="1">
          <a:spLocks noChangeArrowheads="1"/>
        </cdr:cNvSpPr>
      </cdr:nvSpPr>
      <cdr:spPr>
        <a:xfrm>
          <a:off x="2524125" y="123825"/>
          <a:ext cx="46767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0.7505</cdr:x>
      <cdr:y>0.0555</cdr:y>
    </cdr:from>
    <cdr:to>
      <cdr:x>0.905</cdr:x>
      <cdr:y>0.12325</cdr:y>
    </cdr:to>
    <cdr:sp>
      <cdr:nvSpPr>
        <cdr:cNvPr id="2" name="TextBox 3"/>
        <cdr:cNvSpPr txBox="1">
          <a:spLocks noChangeArrowheads="1"/>
        </cdr:cNvSpPr>
      </cdr:nvSpPr>
      <cdr:spPr>
        <a:xfrm>
          <a:off x="7277100" y="314325"/>
          <a:ext cx="14954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0.42975</cdr:x>
      <cdr:y>0.22775</cdr:y>
    </cdr:from>
    <cdr:to>
      <cdr:x>0.68025</cdr:x>
      <cdr:y>0.31675</cdr:y>
    </cdr:to>
    <cdr:sp>
      <cdr:nvSpPr>
        <cdr:cNvPr id="3" name="TextBox 4"/>
        <cdr:cNvSpPr txBox="1">
          <a:spLocks noChangeArrowheads="1"/>
        </cdr:cNvSpPr>
      </cdr:nvSpPr>
      <cdr:spPr>
        <a:xfrm>
          <a:off x="4162425" y="1304925"/>
          <a:ext cx="2428875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所　管　面　積 ・㎡　（12月末）</a:t>
          </a:r>
        </a:p>
      </cdr:txBody>
    </cdr:sp>
  </cdr:relSizeAnchor>
  <cdr:relSizeAnchor xmlns:cdr="http://schemas.openxmlformats.org/drawingml/2006/chartDrawing">
    <cdr:from>
      <cdr:x>0.5295</cdr:x>
      <cdr:y>0.85975</cdr:y>
    </cdr:from>
    <cdr:to>
      <cdr:x>0.82925</cdr:x>
      <cdr:y>0.91725</cdr:y>
    </cdr:to>
    <cdr:sp>
      <cdr:nvSpPr>
        <cdr:cNvPr id="4" name="TextBox 5"/>
        <cdr:cNvSpPr txBox="1">
          <a:spLocks noChangeArrowheads="1"/>
        </cdr:cNvSpPr>
      </cdr:nvSpPr>
      <cdr:spPr>
        <a:xfrm>
          <a:off x="5133975" y="4953000"/>
          <a:ext cx="29051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　・　トン</a:t>
          </a:r>
        </a:p>
      </cdr:txBody>
    </cdr:sp>
  </cdr:relSizeAnchor>
  <cdr:relSizeAnchor xmlns:cdr="http://schemas.openxmlformats.org/drawingml/2006/chartDrawing">
    <cdr:from>
      <cdr:x>0.89575</cdr:x>
      <cdr:y>0.0555</cdr:y>
    </cdr:from>
    <cdr:to>
      <cdr:x>0.99975</cdr:x>
      <cdr:y>0.123</cdr:y>
    </cdr:to>
    <cdr:sp>
      <cdr:nvSpPr>
        <cdr:cNvPr id="5" name="TextBox 7"/>
        <cdr:cNvSpPr txBox="1">
          <a:spLocks noChangeArrowheads="1"/>
        </cdr:cNvSpPr>
      </cdr:nvSpPr>
      <cdr:spPr>
        <a:xfrm>
          <a:off x="8686800" y="314325"/>
          <a:ext cx="10096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0.82325</cdr:x>
      <cdr:y>0</cdr:y>
    </cdr:from>
    <cdr:to>
      <cdr:x>0.97325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0.538</cdr:y>
    </cdr:from>
    <cdr:to>
      <cdr:x>0.628</cdr:x>
      <cdr:y>0.58025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1，103，730トン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1，154，254トン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0.015</cdr:y>
    </cdr:from>
    <cdr:to>
      <cdr:x>0.94675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762625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0.83875</cdr:x>
      <cdr:y>0.009</cdr:y>
    </cdr:from>
    <cdr:to>
      <cdr:x>0.99125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9721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0.673</cdr:x>
      <cdr:y>0</cdr:y>
    </cdr:from>
    <cdr:to>
      <cdr:x>0.825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48006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7059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0.8225</cdr:x>
      <cdr:y>0.021</cdr:y>
    </cdr:from>
    <cdr:to>
      <cdr:x>0.97425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876925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0.92625</cdr:x>
      <cdr:y>0.6455</cdr:y>
    </cdr:from>
    <cdr:to>
      <cdr:x>0.99975</cdr:x>
      <cdr:y>0.71025</cdr:y>
    </cdr:to>
    <cdr:sp>
      <cdr:nvSpPr>
        <cdr:cNvPr id="1" name="TextBox 1"/>
        <cdr:cNvSpPr txBox="1">
          <a:spLocks noChangeArrowheads="1"/>
        </cdr:cNvSpPr>
      </cdr:nvSpPr>
      <cdr:spPr>
        <a:xfrm>
          <a:off x="6962775" y="18002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平成１6年</a:t>
          </a:r>
        </a:p>
      </cdr:txBody>
    </cdr:sp>
  </cdr:relSizeAnchor>
  <cdr:relSizeAnchor xmlns:cdr="http://schemas.openxmlformats.org/drawingml/2006/chartDrawing">
    <cdr:from>
      <cdr:x>0.93175</cdr:x>
      <cdr:y>0.5735</cdr:y>
    </cdr:from>
    <cdr:to>
      <cdr:x>1</cdr:x>
      <cdr:y>0.63825</cdr:y>
    </cdr:to>
    <cdr:sp>
      <cdr:nvSpPr>
        <cdr:cNvPr id="2" name="TextBox 2"/>
        <cdr:cNvSpPr txBox="1">
          <a:spLocks noChangeArrowheads="1"/>
        </cdr:cNvSpPr>
      </cdr:nvSpPr>
      <cdr:spPr>
        <a:xfrm>
          <a:off x="7010400" y="16002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0.57225</cdr:x>
      <cdr:y>0.6035</cdr:y>
    </cdr:from>
    <cdr:to>
      <cdr:x>0.64325</cdr:x>
      <cdr:y>0.66825</cdr:y>
    </cdr:to>
    <cdr:sp>
      <cdr:nvSpPr>
        <cdr:cNvPr id="3" name="TextBox 3"/>
        <cdr:cNvSpPr txBox="1">
          <a:spLocks noChangeArrowheads="1"/>
        </cdr:cNvSpPr>
      </cdr:nvSpPr>
      <cdr:spPr>
        <a:xfrm>
          <a:off x="4305300" y="1676400"/>
          <a:ext cx="533400" cy="180975"/>
        </a:xfrm>
        <a:prstGeom prst="rect">
          <a:avLst/>
        </a:prstGeom>
        <a:solidFill>
          <a:srgbClr val="CC99FF">
            <a:alpha val="55000"/>
          </a:srgbClr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平成１9年</a:t>
          </a:r>
        </a:p>
      </cdr:txBody>
    </cdr:sp>
  </cdr:relSizeAnchor>
  <cdr:relSizeAnchor xmlns:cdr="http://schemas.openxmlformats.org/drawingml/2006/chartDrawing">
    <cdr:from>
      <cdr:x>0.92625</cdr:x>
      <cdr:y>0.46875</cdr:y>
    </cdr:from>
    <cdr:to>
      <cdr:x>0.99725</cdr:x>
      <cdr:y>0.5335</cdr:y>
    </cdr:to>
    <cdr:sp>
      <cdr:nvSpPr>
        <cdr:cNvPr id="4" name="TextBox 4"/>
        <cdr:cNvSpPr txBox="1">
          <a:spLocks noChangeArrowheads="1"/>
        </cdr:cNvSpPr>
      </cdr:nvSpPr>
      <cdr:spPr>
        <a:xfrm>
          <a:off x="6962775" y="13049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平成１5年</a:t>
          </a:r>
        </a:p>
      </cdr:txBody>
    </cdr:sp>
  </cdr:relSizeAnchor>
  <cdr:relSizeAnchor xmlns:cdr="http://schemas.openxmlformats.org/drawingml/2006/chartDrawing">
    <cdr:from>
      <cdr:x>0.84525</cdr:x>
      <cdr:y>0.025</cdr:y>
    </cdr:from>
    <cdr:to>
      <cdr:x>1</cdr:x>
      <cdr:y>0.1035</cdr:y>
    </cdr:to>
    <cdr:sp>
      <cdr:nvSpPr>
        <cdr:cNvPr id="5" name="TextBox 5"/>
        <cdr:cNvSpPr txBox="1">
          <a:spLocks noChangeArrowheads="1"/>
        </cdr:cNvSpPr>
      </cdr:nvSpPr>
      <cdr:spPr>
        <a:xfrm>
          <a:off x="6353175" y="66675"/>
          <a:ext cx="1362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0.93175</cdr:x>
      <cdr:y>0.71675</cdr:y>
    </cdr:from>
    <cdr:to>
      <cdr:x>1</cdr:x>
      <cdr:y>0.7815</cdr:y>
    </cdr:to>
    <cdr:sp>
      <cdr:nvSpPr>
        <cdr:cNvPr id="6" name="TextBox 6"/>
        <cdr:cNvSpPr txBox="1">
          <a:spLocks noChangeArrowheads="1"/>
        </cdr:cNvSpPr>
      </cdr:nvSpPr>
      <cdr:spPr>
        <a:xfrm>
          <a:off x="7010400" y="20002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0.8055</cdr:x>
      <cdr:y>0.008</cdr:y>
    </cdr:from>
    <cdr:to>
      <cdr:x>0.9795</cdr:x>
      <cdr:y>0.0875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57900" y="19050"/>
          <a:ext cx="1304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0.571</cdr:x>
      <cdr:y>0.58475</cdr:y>
    </cdr:from>
    <cdr:to>
      <cdr:x>0.64825</cdr:x>
      <cdr:y>0.67025</cdr:y>
    </cdr:to>
    <cdr:sp>
      <cdr:nvSpPr>
        <cdr:cNvPr id="2" name="TextBox 2"/>
        <cdr:cNvSpPr txBox="1">
          <a:spLocks noChangeArrowheads="1"/>
        </cdr:cNvSpPr>
      </cdr:nvSpPr>
      <cdr:spPr>
        <a:xfrm>
          <a:off x="4295775" y="1447800"/>
          <a:ext cx="581025" cy="2095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0.92675</cdr:x>
      <cdr:y>0.5295</cdr:y>
    </cdr:from>
    <cdr:to>
      <cdr:x>1</cdr:x>
      <cdr:y>0.615</cdr:y>
    </cdr:to>
    <cdr:sp>
      <cdr:nvSpPr>
        <cdr:cNvPr id="3" name="TextBox 3"/>
        <cdr:cNvSpPr txBox="1">
          <a:spLocks noChangeArrowheads="1"/>
        </cdr:cNvSpPr>
      </cdr:nvSpPr>
      <cdr:spPr>
        <a:xfrm>
          <a:off x="6972300" y="1314450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0.92675</cdr:x>
      <cdr:y>0.615</cdr:y>
    </cdr:from>
    <cdr:to>
      <cdr:x>1</cdr:x>
      <cdr:y>0.671</cdr:y>
    </cdr:to>
    <cdr:sp>
      <cdr:nvSpPr>
        <cdr:cNvPr id="4" name="TextBox 4"/>
        <cdr:cNvSpPr txBox="1">
          <a:spLocks noChangeArrowheads="1"/>
        </cdr:cNvSpPr>
      </cdr:nvSpPr>
      <cdr:spPr>
        <a:xfrm>
          <a:off x="6972300" y="1524000"/>
          <a:ext cx="5524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0.92675</cdr:x>
      <cdr:y>0.67025</cdr:y>
    </cdr:from>
    <cdr:to>
      <cdr:x>1</cdr:x>
      <cdr:y>0.734</cdr:y>
    </cdr:to>
    <cdr:sp>
      <cdr:nvSpPr>
        <cdr:cNvPr id="5" name="TextBox 5"/>
        <cdr:cNvSpPr txBox="1">
          <a:spLocks noChangeArrowheads="1"/>
        </cdr:cNvSpPr>
      </cdr:nvSpPr>
      <cdr:spPr>
        <a:xfrm>
          <a:off x="6972300" y="1657350"/>
          <a:ext cx="5524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0.9165</cdr:x>
      <cdr:y>0.73475</cdr:y>
    </cdr:from>
    <cdr:to>
      <cdr:x>1</cdr:x>
      <cdr:y>0.8095</cdr:y>
    </cdr:to>
    <cdr:sp>
      <cdr:nvSpPr>
        <cdr:cNvPr id="6" name="TextBox 6"/>
        <cdr:cNvSpPr txBox="1">
          <a:spLocks noChangeArrowheads="1"/>
        </cdr:cNvSpPr>
      </cdr:nvSpPr>
      <cdr:spPr>
        <a:xfrm>
          <a:off x="6896100" y="1819275"/>
          <a:ext cx="628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</cdr:x>
      <cdr:y>0</cdr:y>
    </cdr:from>
    <cdr:to>
      <cdr:x>0.9995</cdr:x>
      <cdr:y>0.072</cdr:y>
    </cdr:to>
    <cdr:sp>
      <cdr:nvSpPr>
        <cdr:cNvPr id="1" name="TextBox 1"/>
        <cdr:cNvSpPr txBox="1">
          <a:spLocks noChangeArrowheads="1"/>
        </cdr:cNvSpPr>
      </cdr:nvSpPr>
      <cdr:spPr>
        <a:xfrm>
          <a:off x="6334125" y="0"/>
          <a:ext cx="12001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0.585</cdr:x>
      <cdr:y>0.4715</cdr:y>
    </cdr:from>
    <cdr:to>
      <cdr:x>0.67975</cdr:x>
      <cdr:y>0.55325</cdr:y>
    </cdr:to>
    <cdr:sp>
      <cdr:nvSpPr>
        <cdr:cNvPr id="2" name="TextBox 2"/>
        <cdr:cNvSpPr txBox="1">
          <a:spLocks noChangeArrowheads="1"/>
        </cdr:cNvSpPr>
      </cdr:nvSpPr>
      <cdr:spPr>
        <a:xfrm>
          <a:off x="4410075" y="1333500"/>
          <a:ext cx="714375" cy="2286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0.94025</cdr:x>
      <cdr:y>0.397</cdr:y>
    </cdr:from>
    <cdr:to>
      <cdr:x>1</cdr:x>
      <cdr:y>0.45175</cdr:y>
    </cdr:to>
    <cdr:sp>
      <cdr:nvSpPr>
        <cdr:cNvPr id="3" name="TextBox 3"/>
        <cdr:cNvSpPr txBox="1">
          <a:spLocks noChangeArrowheads="1"/>
        </cdr:cNvSpPr>
      </cdr:nvSpPr>
      <cdr:spPr>
        <a:xfrm>
          <a:off x="7086600" y="1123950"/>
          <a:ext cx="4476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0.94775</cdr:x>
      <cdr:y>0.45175</cdr:y>
    </cdr:from>
    <cdr:to>
      <cdr:x>1</cdr:x>
      <cdr:y>0.518</cdr:y>
    </cdr:to>
    <cdr:sp>
      <cdr:nvSpPr>
        <cdr:cNvPr id="4" name="TextBox 4"/>
        <cdr:cNvSpPr txBox="1">
          <a:spLocks noChangeArrowheads="1"/>
        </cdr:cNvSpPr>
      </cdr:nvSpPr>
      <cdr:spPr>
        <a:xfrm>
          <a:off x="7143750" y="1285875"/>
          <a:ext cx="390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0.94025</cdr:x>
      <cdr:y>0.518</cdr:y>
    </cdr:from>
    <cdr:to>
      <cdr:x>1</cdr:x>
      <cdr:y>0.57675</cdr:y>
    </cdr:to>
    <cdr:sp>
      <cdr:nvSpPr>
        <cdr:cNvPr id="5" name="TextBox 5"/>
        <cdr:cNvSpPr txBox="1">
          <a:spLocks noChangeArrowheads="1"/>
        </cdr:cNvSpPr>
      </cdr:nvSpPr>
      <cdr:spPr>
        <a:xfrm>
          <a:off x="7086600" y="1466850"/>
          <a:ext cx="4476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</cdr:x>
      <cdr:y>0.576</cdr:y>
    </cdr:from>
    <cdr:to>
      <cdr:x>1</cdr:x>
      <cdr:y>0.6315</cdr:y>
    </cdr:to>
    <cdr:sp>
      <cdr:nvSpPr>
        <cdr:cNvPr id="6" name="TextBox 6"/>
        <cdr:cNvSpPr txBox="1">
          <a:spLocks noChangeArrowheads="1"/>
        </cdr:cNvSpPr>
      </cdr:nvSpPr>
      <cdr:spPr>
        <a:xfrm>
          <a:off x="7010400" y="1638300"/>
          <a:ext cx="5238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</cdr:x>
      <cdr:y>0.5975</cdr:y>
    </cdr:from>
    <cdr:to>
      <cdr:x>0.9925</cdr:x>
      <cdr:y>0.6605</cdr:y>
    </cdr:to>
    <cdr:sp>
      <cdr:nvSpPr>
        <cdr:cNvPr id="1" name="TextBox 1"/>
        <cdr:cNvSpPr txBox="1">
          <a:spLocks noChangeArrowheads="1"/>
        </cdr:cNvSpPr>
      </cdr:nvSpPr>
      <cdr:spPr>
        <a:xfrm>
          <a:off x="6905625" y="17145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0.92675</cdr:x>
      <cdr:y>0.65925</cdr:y>
    </cdr:from>
    <cdr:to>
      <cdr:x>1</cdr:x>
      <cdr:y>0.72225</cdr:y>
    </cdr:to>
    <cdr:sp>
      <cdr:nvSpPr>
        <cdr:cNvPr id="3" name="TextBox 3"/>
        <cdr:cNvSpPr txBox="1">
          <a:spLocks noChangeArrowheads="1"/>
        </cdr:cNvSpPr>
      </cdr:nvSpPr>
      <cdr:spPr>
        <a:xfrm>
          <a:off x="6962775" y="18954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0.9105</cdr:x>
      <cdr:y>0.51225</cdr:y>
    </cdr:from>
    <cdr:to>
      <cdr:x>1</cdr:x>
      <cdr:y>0.5885</cdr:y>
    </cdr:to>
    <cdr:sp>
      <cdr:nvSpPr>
        <cdr:cNvPr id="4" name="TextBox 5"/>
        <cdr:cNvSpPr txBox="1">
          <a:spLocks noChangeArrowheads="1"/>
        </cdr:cNvSpPr>
      </cdr:nvSpPr>
      <cdr:spPr>
        <a:xfrm>
          <a:off x="6838950" y="1466850"/>
          <a:ext cx="6762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0.82375</cdr:x>
      <cdr:y>0</cdr:y>
    </cdr:from>
    <cdr:to>
      <cdr:x>0.99225</cdr:x>
      <cdr:y>0.07625</cdr:y>
    </cdr:to>
    <cdr:sp>
      <cdr:nvSpPr>
        <cdr:cNvPr id="5" name="TextBox 6"/>
        <cdr:cNvSpPr txBox="1">
          <a:spLocks noChangeArrowheads="1"/>
        </cdr:cNvSpPr>
      </cdr:nvSpPr>
      <cdr:spPr>
        <a:xfrm>
          <a:off x="6181725" y="0"/>
          <a:ext cx="126682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0.919</cdr:x>
      <cdr:y>0.4435</cdr:y>
    </cdr:from>
    <cdr:to>
      <cdr:x>0.9925</cdr:x>
      <cdr:y>0.5065</cdr:y>
    </cdr:to>
    <cdr:sp>
      <cdr:nvSpPr>
        <cdr:cNvPr id="6" name="TextBox 7"/>
        <cdr:cNvSpPr txBox="1">
          <a:spLocks noChangeArrowheads="1"/>
        </cdr:cNvSpPr>
      </cdr:nvSpPr>
      <cdr:spPr>
        <a:xfrm>
          <a:off x="6905625" y="1266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  <cdr:relSizeAnchor xmlns:cdr="http://schemas.openxmlformats.org/drawingml/2006/chartDrawing">
    <cdr:from>
      <cdr:x>0.57275</cdr:x>
      <cdr:y>0.57</cdr:y>
    </cdr:from>
    <cdr:to>
      <cdr:x>0.654</cdr:x>
      <cdr:y>0.6415</cdr:y>
    </cdr:to>
    <cdr:sp>
      <cdr:nvSpPr>
        <cdr:cNvPr id="7" name="TextBox 8"/>
        <cdr:cNvSpPr txBox="1">
          <a:spLocks noChangeArrowheads="1"/>
        </cdr:cNvSpPr>
      </cdr:nvSpPr>
      <cdr:spPr>
        <a:xfrm>
          <a:off x="4295775" y="1638300"/>
          <a:ext cx="609600" cy="2095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0.93725</cdr:x>
      <cdr:y>0.55525</cdr:y>
    </cdr:from>
    <cdr:to>
      <cdr:x>0.94725</cdr:x>
      <cdr:y>0.62325</cdr:y>
    </cdr:to>
    <cdr:sp>
      <cdr:nvSpPr>
        <cdr:cNvPr id="1" name="TextBox 1"/>
        <cdr:cNvSpPr txBox="1">
          <a:spLocks noChangeArrowheads="1"/>
        </cdr:cNvSpPr>
      </cdr:nvSpPr>
      <cdr:spPr>
        <a:xfrm>
          <a:off x="7058025" y="14668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0.9445</cdr:x>
      <cdr:y>0.704</cdr:y>
    </cdr:from>
    <cdr:to>
      <cdr:x>0.9545</cdr:x>
      <cdr:y>0.772</cdr:y>
    </cdr:to>
    <cdr:sp>
      <cdr:nvSpPr>
        <cdr:cNvPr id="3" name="TextBox 3"/>
        <cdr:cNvSpPr txBox="1">
          <a:spLocks noChangeArrowheads="1"/>
        </cdr:cNvSpPr>
      </cdr:nvSpPr>
      <cdr:spPr>
        <a:xfrm>
          <a:off x="7115175" y="18669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0.85475</cdr:x>
      <cdr:y>0</cdr:y>
    </cdr:from>
    <cdr:to>
      <cdr:x>0.99875</cdr:x>
      <cdr:y>0.0825</cdr:y>
    </cdr:to>
    <cdr:sp>
      <cdr:nvSpPr>
        <cdr:cNvPr id="4" name="TextBox 5"/>
        <cdr:cNvSpPr txBox="1">
          <a:spLocks noChangeArrowheads="1"/>
        </cdr:cNvSpPr>
      </cdr:nvSpPr>
      <cdr:spPr>
        <a:xfrm>
          <a:off x="64389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0.9445</cdr:x>
      <cdr:y>0.6345</cdr:y>
    </cdr:from>
    <cdr:to>
      <cdr:x>0.9545</cdr:x>
      <cdr:y>0.75275</cdr:y>
    </cdr:to>
    <cdr:sp>
      <cdr:nvSpPr>
        <cdr:cNvPr id="5" name="TextBox 6"/>
        <cdr:cNvSpPr txBox="1">
          <a:spLocks noChangeArrowheads="1"/>
        </cdr:cNvSpPr>
      </cdr:nvSpPr>
      <cdr:spPr>
        <a:xfrm>
          <a:off x="7115175" y="16859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0.93725</cdr:x>
      <cdr:y>0.484</cdr:y>
    </cdr:from>
    <cdr:to>
      <cdr:x>0.998</cdr:x>
      <cdr:y>0.55675</cdr:y>
    </cdr:to>
    <cdr:sp>
      <cdr:nvSpPr>
        <cdr:cNvPr id="6" name="TextBox 7"/>
        <cdr:cNvSpPr txBox="1">
          <a:spLocks noChangeArrowheads="1"/>
        </cdr:cNvSpPr>
      </cdr:nvSpPr>
      <cdr:spPr>
        <a:xfrm>
          <a:off x="7058025" y="1285875"/>
          <a:ext cx="457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0.913</cdr:x>
      <cdr:y>0.50725</cdr:y>
    </cdr:from>
    <cdr:to>
      <cdr:x>0.999</cdr:x>
      <cdr:y>0.56325</cdr:y>
    </cdr:to>
    <cdr:sp>
      <cdr:nvSpPr>
        <cdr:cNvPr id="7" name="TextBox 8"/>
        <cdr:cNvSpPr txBox="1">
          <a:spLocks noChangeArrowheads="1"/>
        </cdr:cNvSpPr>
      </cdr:nvSpPr>
      <cdr:spPr>
        <a:xfrm>
          <a:off x="6877050" y="1343025"/>
          <a:ext cx="6477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0.926</cdr:x>
      <cdr:y>0.564</cdr:y>
    </cdr:from>
    <cdr:to>
      <cdr:x>1</cdr:x>
      <cdr:y>0.6225</cdr:y>
    </cdr:to>
    <cdr:sp>
      <cdr:nvSpPr>
        <cdr:cNvPr id="8" name="TextBox 9"/>
        <cdr:cNvSpPr txBox="1">
          <a:spLocks noChangeArrowheads="1"/>
        </cdr:cNvSpPr>
      </cdr:nvSpPr>
      <cdr:spPr>
        <a:xfrm>
          <a:off x="6972300" y="1495425"/>
          <a:ext cx="5619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0.913</cdr:x>
      <cdr:y>0.6345</cdr:y>
    </cdr:from>
    <cdr:to>
      <cdr:x>0.998</cdr:x>
      <cdr:y>0.6855</cdr:y>
    </cdr:to>
    <cdr:sp>
      <cdr:nvSpPr>
        <cdr:cNvPr id="9" name="TextBox 10"/>
        <cdr:cNvSpPr txBox="1">
          <a:spLocks noChangeArrowheads="1"/>
        </cdr:cNvSpPr>
      </cdr:nvSpPr>
      <cdr:spPr>
        <a:xfrm>
          <a:off x="6877050" y="1685925"/>
          <a:ext cx="638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0.913</cdr:x>
      <cdr:y>0.7055</cdr:y>
    </cdr:from>
    <cdr:to>
      <cdr:x>0.999</cdr:x>
      <cdr:y>0.7705</cdr:y>
    </cdr:to>
    <cdr:sp>
      <cdr:nvSpPr>
        <cdr:cNvPr id="10" name="TextBox 11"/>
        <cdr:cNvSpPr txBox="1">
          <a:spLocks noChangeArrowheads="1"/>
        </cdr:cNvSpPr>
      </cdr:nvSpPr>
      <cdr:spPr>
        <a:xfrm>
          <a:off x="6877050" y="1866900"/>
          <a:ext cx="647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0.50025</cdr:x>
      <cdr:y>0.5</cdr:y>
    </cdr:from>
    <cdr:to>
      <cdr:x>0.5575</cdr:x>
      <cdr:y>0.5735</cdr:y>
    </cdr:to>
    <cdr:sp>
      <cdr:nvSpPr>
        <cdr:cNvPr id="11" name="TextBox 12"/>
        <cdr:cNvSpPr txBox="1">
          <a:spLocks noChangeArrowheads="1"/>
        </cdr:cNvSpPr>
      </cdr:nvSpPr>
      <cdr:spPr>
        <a:xfrm>
          <a:off x="3762375" y="1323975"/>
          <a:ext cx="428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</a:p>
      </cdr:txBody>
    </cdr:sp>
  </cdr:relSizeAnchor>
  <cdr:relSizeAnchor xmlns:cdr="http://schemas.openxmlformats.org/drawingml/2006/chartDrawing">
    <cdr:from>
      <cdr:x>0.5575</cdr:x>
      <cdr:y>0.50725</cdr:y>
    </cdr:from>
    <cdr:to>
      <cdr:x>0.629</cdr:x>
      <cdr:y>0.5815</cdr:y>
    </cdr:to>
    <cdr:sp>
      <cdr:nvSpPr>
        <cdr:cNvPr id="12" name="TextBox 13"/>
        <cdr:cNvSpPr txBox="1">
          <a:spLocks noChangeArrowheads="1"/>
        </cdr:cNvSpPr>
      </cdr:nvSpPr>
      <cdr:spPr>
        <a:xfrm>
          <a:off x="4191000" y="1343025"/>
          <a:ext cx="542925" cy="2000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２,０５５,４９１㎡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0.66175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085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平成１9年7月所管面積（1～3類）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0.9485</cdr:x>
      <cdr:y>0.76125</cdr:y>
    </cdr:from>
    <cdr:to>
      <cdr:x>1</cdr:x>
      <cdr:y>0.825</cdr:y>
    </cdr:to>
    <cdr:sp>
      <cdr:nvSpPr>
        <cdr:cNvPr id="1" name="TextBox 1"/>
        <cdr:cNvSpPr txBox="1">
          <a:spLocks noChangeArrowheads="1"/>
        </cdr:cNvSpPr>
      </cdr:nvSpPr>
      <cdr:spPr>
        <a:xfrm>
          <a:off x="7096125" y="21526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0.57675</cdr:x>
      <cdr:y>0.74025</cdr:y>
    </cdr:from>
    <cdr:to>
      <cdr:x>0.6505</cdr:x>
      <cdr:y>0.804</cdr:y>
    </cdr:to>
    <cdr:sp>
      <cdr:nvSpPr>
        <cdr:cNvPr id="2" name="TextBox 2"/>
        <cdr:cNvSpPr txBox="1">
          <a:spLocks noChangeArrowheads="1"/>
        </cdr:cNvSpPr>
      </cdr:nvSpPr>
      <cdr:spPr>
        <a:xfrm>
          <a:off x="4314825" y="2095500"/>
          <a:ext cx="552450" cy="1809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</a:t>
          </a:r>
        </a:p>
      </cdr:txBody>
    </cdr:sp>
  </cdr:relSizeAnchor>
  <cdr:relSizeAnchor xmlns:cdr="http://schemas.openxmlformats.org/drawingml/2006/chartDrawing">
    <cdr:from>
      <cdr:x>0.9485</cdr:x>
      <cdr:y>0.5845</cdr:y>
    </cdr:from>
    <cdr:to>
      <cdr:x>1</cdr:x>
      <cdr:y>0.64825</cdr:y>
    </cdr:to>
    <cdr:sp>
      <cdr:nvSpPr>
        <cdr:cNvPr id="3" name="TextBox 3"/>
        <cdr:cNvSpPr txBox="1">
          <a:spLocks noChangeArrowheads="1"/>
        </cdr:cNvSpPr>
      </cdr:nvSpPr>
      <cdr:spPr>
        <a:xfrm>
          <a:off x="7096125" y="1657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0.955</cdr:x>
      <cdr:y>0.82325</cdr:y>
    </cdr:from>
    <cdr:to>
      <cdr:x>1</cdr:x>
      <cdr:y>0.887</cdr:y>
    </cdr:to>
    <cdr:sp>
      <cdr:nvSpPr>
        <cdr:cNvPr id="4" name="TextBox 4"/>
        <cdr:cNvSpPr txBox="1">
          <a:spLocks noChangeArrowheads="1"/>
        </cdr:cNvSpPr>
      </cdr:nvSpPr>
      <cdr:spPr>
        <a:xfrm>
          <a:off x="7143750" y="2333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486650" y="28384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0.851</cdr:x>
      <cdr:y>0.00375</cdr:y>
    </cdr:from>
    <cdr:to>
      <cdr:x>1</cdr:x>
      <cdr:y>0.081</cdr:y>
    </cdr:to>
    <cdr:sp>
      <cdr:nvSpPr>
        <cdr:cNvPr id="6" name="TextBox 6"/>
        <cdr:cNvSpPr txBox="1">
          <a:spLocks noChangeArrowheads="1"/>
        </cdr:cNvSpPr>
      </cdr:nvSpPr>
      <cdr:spPr>
        <a:xfrm>
          <a:off x="6362700" y="9525"/>
          <a:ext cx="1257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0.9485</cdr:x>
      <cdr:y>0.67</cdr:y>
    </cdr:from>
    <cdr:to>
      <cdr:x>1</cdr:x>
      <cdr:y>0.73375</cdr:y>
    </cdr:to>
    <cdr:sp>
      <cdr:nvSpPr>
        <cdr:cNvPr id="7" name="TextBox 7"/>
        <cdr:cNvSpPr txBox="1">
          <a:spLocks noChangeArrowheads="1"/>
        </cdr:cNvSpPr>
      </cdr:nvSpPr>
      <cdr:spPr>
        <a:xfrm>
          <a:off x="7096125" y="18954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0</xdr:rowOff>
    </xdr:from>
    <xdr:to>
      <xdr:col>12</xdr:col>
      <xdr:colOff>552450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381875"/>
        <a:ext cx="748665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0.83825</cdr:x>
      <cdr:y>0.007</cdr:y>
    </cdr:from>
    <cdr:to>
      <cdr:x>0.995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636270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0.93025</cdr:x>
      <cdr:y>0.539</cdr:y>
    </cdr:from>
    <cdr:to>
      <cdr:x>0.998</cdr:x>
      <cdr:y>0.60525</cdr:y>
    </cdr:to>
    <cdr:sp>
      <cdr:nvSpPr>
        <cdr:cNvPr id="2" name="TextBox 2"/>
        <cdr:cNvSpPr txBox="1">
          <a:spLocks noChangeArrowheads="1"/>
        </cdr:cNvSpPr>
      </cdr:nvSpPr>
      <cdr:spPr>
        <a:xfrm>
          <a:off x="7067550" y="14668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0.92725</cdr:x>
      <cdr:y>0.78775</cdr:y>
    </cdr:from>
    <cdr:to>
      <cdr:x>0.995</cdr:x>
      <cdr:y>0.854</cdr:y>
    </cdr:to>
    <cdr:sp>
      <cdr:nvSpPr>
        <cdr:cNvPr id="6" name="TextBox 6"/>
        <cdr:cNvSpPr txBox="1">
          <a:spLocks noChangeArrowheads="1"/>
        </cdr:cNvSpPr>
      </cdr:nvSpPr>
      <cdr:spPr>
        <a:xfrm>
          <a:off x="7038975" y="21526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0.93025</cdr:x>
      <cdr:y>0.608</cdr:y>
    </cdr:from>
    <cdr:to>
      <cdr:x>0.998</cdr:x>
      <cdr:y>0.67425</cdr:y>
    </cdr:to>
    <cdr:sp>
      <cdr:nvSpPr>
        <cdr:cNvPr id="7" name="TextBox 7"/>
        <cdr:cNvSpPr txBox="1">
          <a:spLocks noChangeArrowheads="1"/>
        </cdr:cNvSpPr>
      </cdr:nvSpPr>
      <cdr:spPr>
        <a:xfrm>
          <a:off x="7067550" y="16573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0.92725</cdr:x>
      <cdr:y>0.6975</cdr:y>
    </cdr:from>
    <cdr:to>
      <cdr:x>0.995</cdr:x>
      <cdr:y>0.76375</cdr:y>
    </cdr:to>
    <cdr:sp>
      <cdr:nvSpPr>
        <cdr:cNvPr id="8" name="TextBox 9"/>
        <cdr:cNvSpPr txBox="1">
          <a:spLocks noChangeArrowheads="1"/>
        </cdr:cNvSpPr>
      </cdr:nvSpPr>
      <cdr:spPr>
        <a:xfrm>
          <a:off x="7038975" y="19050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0.805</cdr:x>
      <cdr:y>0.0145</cdr:y>
    </cdr:from>
    <cdr:to>
      <cdr:x>0.99575</cdr:x>
      <cdr:y>0.0865</cdr:y>
    </cdr:to>
    <cdr:sp>
      <cdr:nvSpPr>
        <cdr:cNvPr id="9" name="TextBox 10"/>
        <cdr:cNvSpPr txBox="1">
          <a:spLocks noChangeArrowheads="1"/>
        </cdr:cNvSpPr>
      </cdr:nvSpPr>
      <cdr:spPr>
        <a:xfrm>
          <a:off x="6115050" y="38100"/>
          <a:ext cx="1447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0.55275</cdr:x>
      <cdr:y>0.572</cdr:y>
    </cdr:from>
    <cdr:to>
      <cdr:x>0.64</cdr:x>
      <cdr:y>0.64425</cdr:y>
    </cdr:to>
    <cdr:sp>
      <cdr:nvSpPr>
        <cdr:cNvPr id="10" name="TextBox 11"/>
        <cdr:cNvSpPr txBox="1">
          <a:spLocks noChangeArrowheads="1"/>
        </cdr:cNvSpPr>
      </cdr:nvSpPr>
      <cdr:spPr>
        <a:xfrm>
          <a:off x="4200525" y="1562100"/>
          <a:ext cx="666750" cy="2000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0.8115</cdr:x>
      <cdr:y>0.00375</cdr:y>
    </cdr:from>
    <cdr:to>
      <cdr:x>0.982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6162675" y="952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0.921</cdr:x>
      <cdr:y>0.72275</cdr:y>
    </cdr:from>
    <cdr:to>
      <cdr:x>0.931</cdr:x>
      <cdr:y>0.79</cdr:y>
    </cdr:to>
    <cdr:sp>
      <cdr:nvSpPr>
        <cdr:cNvPr id="4" name="TextBox 4"/>
        <cdr:cNvSpPr txBox="1">
          <a:spLocks noChangeArrowheads="1"/>
        </cdr:cNvSpPr>
      </cdr:nvSpPr>
      <cdr:spPr>
        <a:xfrm>
          <a:off x="6991350" y="19431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</cdr:x>
      <cdr:y>0.4565</cdr:y>
    </cdr:from>
    <cdr:to>
      <cdr:x>1</cdr:x>
      <cdr:y>0.52375</cdr:y>
    </cdr:to>
    <cdr:sp>
      <cdr:nvSpPr>
        <cdr:cNvPr id="5" name="TextBox 5"/>
        <cdr:cNvSpPr txBox="1">
          <a:spLocks noChangeArrowheads="1"/>
        </cdr:cNvSpPr>
      </cdr:nvSpPr>
      <cdr:spPr>
        <a:xfrm>
          <a:off x="6877050" y="1228725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0.921</cdr:x>
      <cdr:y>0.5475</cdr:y>
    </cdr:from>
    <cdr:to>
      <cdr:x>0.931</cdr:x>
      <cdr:y>0.61475</cdr:y>
    </cdr:to>
    <cdr:sp>
      <cdr:nvSpPr>
        <cdr:cNvPr id="6" name="TextBox 6"/>
        <cdr:cNvSpPr txBox="1">
          <a:spLocks noChangeArrowheads="1"/>
        </cdr:cNvSpPr>
      </cdr:nvSpPr>
      <cdr:spPr>
        <a:xfrm>
          <a:off x="6991350" y="14668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0.91725</cdr:x>
      <cdr:y>0.628</cdr:y>
    </cdr:from>
    <cdr:to>
      <cdr:x>0.92725</cdr:x>
      <cdr:y>0.69525</cdr:y>
    </cdr:to>
    <cdr:sp>
      <cdr:nvSpPr>
        <cdr:cNvPr id="7" name="TextBox 7"/>
        <cdr:cNvSpPr txBox="1">
          <a:spLocks noChangeArrowheads="1"/>
        </cdr:cNvSpPr>
      </cdr:nvSpPr>
      <cdr:spPr>
        <a:xfrm>
          <a:off x="6962775" y="16859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0.55575</cdr:x>
      <cdr:y>0.511</cdr:y>
    </cdr:from>
    <cdr:to>
      <cdr:x>0.64475</cdr:x>
      <cdr:y>0.587</cdr:y>
    </cdr:to>
    <cdr:sp>
      <cdr:nvSpPr>
        <cdr:cNvPr id="8" name="TextBox 8"/>
        <cdr:cNvSpPr txBox="1">
          <a:spLocks noChangeArrowheads="1"/>
        </cdr:cNvSpPr>
      </cdr:nvSpPr>
      <cdr:spPr>
        <a:xfrm>
          <a:off x="4219575" y="1371600"/>
          <a:ext cx="676275" cy="2095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</a:t>
          </a:r>
        </a:p>
      </cdr:txBody>
    </cdr:sp>
  </cdr:relSizeAnchor>
  <cdr:relSizeAnchor xmlns:cdr="http://schemas.openxmlformats.org/drawingml/2006/chartDrawing">
    <cdr:from>
      <cdr:x>0.91825</cdr:x>
      <cdr:y>0.46325</cdr:y>
    </cdr:from>
    <cdr:to>
      <cdr:x>1</cdr:x>
      <cdr:y>0.511</cdr:y>
    </cdr:to>
    <cdr:sp>
      <cdr:nvSpPr>
        <cdr:cNvPr id="9" name="TextBox 9"/>
        <cdr:cNvSpPr txBox="1">
          <a:spLocks noChangeArrowheads="1"/>
        </cdr:cNvSpPr>
      </cdr:nvSpPr>
      <cdr:spPr>
        <a:xfrm>
          <a:off x="6972300" y="1247775"/>
          <a:ext cx="6191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0.921</cdr:x>
      <cdr:y>0.511</cdr:y>
    </cdr:from>
    <cdr:to>
      <cdr:x>0.99825</cdr:x>
      <cdr:y>0.58775</cdr:y>
    </cdr:to>
    <cdr:sp>
      <cdr:nvSpPr>
        <cdr:cNvPr id="10" name="TextBox 10"/>
        <cdr:cNvSpPr txBox="1">
          <a:spLocks noChangeArrowheads="1"/>
        </cdr:cNvSpPr>
      </cdr:nvSpPr>
      <cdr:spPr>
        <a:xfrm>
          <a:off x="6991350" y="1371600"/>
          <a:ext cx="590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0.921</cdr:x>
      <cdr:y>0.56575</cdr:y>
    </cdr:from>
    <cdr:to>
      <cdr:x>0.98875</cdr:x>
      <cdr:y>0.628</cdr:y>
    </cdr:to>
    <cdr:sp>
      <cdr:nvSpPr>
        <cdr:cNvPr id="11" name="TextBox 11"/>
        <cdr:cNvSpPr txBox="1">
          <a:spLocks noChangeArrowheads="1"/>
        </cdr:cNvSpPr>
      </cdr:nvSpPr>
      <cdr:spPr>
        <a:xfrm>
          <a:off x="6991350" y="1524000"/>
          <a:ext cx="514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0.921</cdr:x>
      <cdr:y>0.6135</cdr:y>
    </cdr:from>
    <cdr:to>
      <cdr:x>0.99</cdr:x>
      <cdr:y>0.68625</cdr:y>
    </cdr:to>
    <cdr:sp>
      <cdr:nvSpPr>
        <cdr:cNvPr id="12" name="TextBox 12"/>
        <cdr:cNvSpPr txBox="1">
          <a:spLocks noChangeArrowheads="1"/>
        </cdr:cNvSpPr>
      </cdr:nvSpPr>
      <cdr:spPr>
        <a:xfrm>
          <a:off x="6991350" y="16478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0.8265</cdr:x>
      <cdr:y>0.01075</cdr:y>
    </cdr:from>
    <cdr:to>
      <cdr:x>0.99875</cdr:x>
      <cdr:y>0.0845</cdr:y>
    </cdr:to>
    <cdr:sp>
      <cdr:nvSpPr>
        <cdr:cNvPr id="13" name="TextBox 13"/>
        <cdr:cNvSpPr txBox="1">
          <a:spLocks noChangeArrowheads="1"/>
        </cdr:cNvSpPr>
      </cdr:nvSpPr>
      <cdr:spPr>
        <a:xfrm>
          <a:off x="6276975" y="28575"/>
          <a:ext cx="1304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0.857</cdr:x>
      <cdr:y>0.03225</cdr:y>
    </cdr:from>
    <cdr:to>
      <cdr:x>0.99975</cdr:x>
      <cdr:y>0.11175</cdr:y>
    </cdr:to>
    <cdr:sp>
      <cdr:nvSpPr>
        <cdr:cNvPr id="1" name="TextBox 1"/>
        <cdr:cNvSpPr txBox="1">
          <a:spLocks noChangeArrowheads="1"/>
        </cdr:cNvSpPr>
      </cdr:nvSpPr>
      <cdr:spPr>
        <a:xfrm>
          <a:off x="6515100" y="857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0.93075</cdr:x>
      <cdr:y>0.591</cdr:y>
    </cdr:from>
    <cdr:to>
      <cdr:x>1</cdr:x>
      <cdr:y>0.643</cdr:y>
    </cdr:to>
    <cdr:sp>
      <cdr:nvSpPr>
        <cdr:cNvPr id="2" name="TextBox 2"/>
        <cdr:cNvSpPr txBox="1">
          <a:spLocks noChangeArrowheads="1"/>
        </cdr:cNvSpPr>
      </cdr:nvSpPr>
      <cdr:spPr>
        <a:xfrm>
          <a:off x="7077075" y="1619250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0.93075</cdr:x>
      <cdr:y>0.71775</cdr:y>
    </cdr:from>
    <cdr:to>
      <cdr:x>1</cdr:x>
      <cdr:y>0.75925</cdr:y>
    </cdr:to>
    <cdr:sp>
      <cdr:nvSpPr>
        <cdr:cNvPr id="4" name="TextBox 4"/>
        <cdr:cNvSpPr txBox="1">
          <a:spLocks noChangeArrowheads="1"/>
        </cdr:cNvSpPr>
      </cdr:nvSpPr>
      <cdr:spPr>
        <a:xfrm>
          <a:off x="7077075" y="1971675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0.9345</cdr:x>
      <cdr:y>0.64875</cdr:y>
    </cdr:from>
    <cdr:to>
      <cdr:x>1</cdr:x>
      <cdr:y>0.7145</cdr:y>
    </cdr:to>
    <cdr:sp>
      <cdr:nvSpPr>
        <cdr:cNvPr id="5" name="TextBox 5"/>
        <cdr:cNvSpPr txBox="1">
          <a:spLocks noChangeArrowheads="1"/>
        </cdr:cNvSpPr>
      </cdr:nvSpPr>
      <cdr:spPr>
        <a:xfrm>
          <a:off x="7105650" y="178117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0.9345</cdr:x>
      <cdr:y>0.81775</cdr:y>
    </cdr:from>
    <cdr:to>
      <cdr:x>0.9445</cdr:x>
      <cdr:y>0.932</cdr:y>
    </cdr:to>
    <cdr:sp>
      <cdr:nvSpPr>
        <cdr:cNvPr id="6" name="TextBox 7"/>
        <cdr:cNvSpPr txBox="1">
          <a:spLocks noChangeArrowheads="1"/>
        </cdr:cNvSpPr>
      </cdr:nvSpPr>
      <cdr:spPr>
        <a:xfrm>
          <a:off x="7105650" y="2247900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0.94975</cdr:x>
      <cdr:y>0.57225</cdr:y>
    </cdr:from>
    <cdr:to>
      <cdr:x>1</cdr:x>
      <cdr:y>0.64875</cdr:y>
    </cdr:to>
    <cdr:sp>
      <cdr:nvSpPr>
        <cdr:cNvPr id="7" name="TextBox 8"/>
        <cdr:cNvSpPr txBox="1">
          <a:spLocks noChangeArrowheads="1"/>
        </cdr:cNvSpPr>
      </cdr:nvSpPr>
      <cdr:spPr>
        <a:xfrm>
          <a:off x="7219950" y="1571625"/>
          <a:ext cx="381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0.94975</cdr:x>
      <cdr:y>0.641</cdr:y>
    </cdr:from>
    <cdr:to>
      <cdr:x>1</cdr:x>
      <cdr:y>0.71775</cdr:y>
    </cdr:to>
    <cdr:sp>
      <cdr:nvSpPr>
        <cdr:cNvPr id="8" name="TextBox 9"/>
        <cdr:cNvSpPr txBox="1">
          <a:spLocks noChangeArrowheads="1"/>
        </cdr:cNvSpPr>
      </cdr:nvSpPr>
      <cdr:spPr>
        <a:xfrm>
          <a:off x="7219950" y="1762125"/>
          <a:ext cx="381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0.94975</cdr:x>
      <cdr:y>0.68725</cdr:y>
    </cdr:from>
    <cdr:to>
      <cdr:x>1</cdr:x>
      <cdr:y>0.76375</cdr:y>
    </cdr:to>
    <cdr:sp>
      <cdr:nvSpPr>
        <cdr:cNvPr id="9" name="TextBox 10"/>
        <cdr:cNvSpPr txBox="1">
          <a:spLocks noChangeArrowheads="1"/>
        </cdr:cNvSpPr>
      </cdr:nvSpPr>
      <cdr:spPr>
        <a:xfrm>
          <a:off x="7219950" y="1885950"/>
          <a:ext cx="381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0.94875</cdr:x>
      <cdr:y>0.74125</cdr:y>
    </cdr:from>
    <cdr:to>
      <cdr:x>1</cdr:x>
      <cdr:y>0.81775</cdr:y>
    </cdr:to>
    <cdr:sp>
      <cdr:nvSpPr>
        <cdr:cNvPr id="10" name="TextBox 11"/>
        <cdr:cNvSpPr txBox="1">
          <a:spLocks noChangeArrowheads="1"/>
        </cdr:cNvSpPr>
      </cdr:nvSpPr>
      <cdr:spPr>
        <a:xfrm>
          <a:off x="7219950" y="2038350"/>
          <a:ext cx="390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0.573</cdr:x>
      <cdr:y>0.57225</cdr:y>
    </cdr:from>
    <cdr:to>
      <cdr:x>0.66175</cdr:x>
      <cdr:y>0.64875</cdr:y>
    </cdr:to>
    <cdr:sp>
      <cdr:nvSpPr>
        <cdr:cNvPr id="11" name="TextBox 12"/>
        <cdr:cNvSpPr txBox="1">
          <a:spLocks noChangeArrowheads="1"/>
        </cdr:cNvSpPr>
      </cdr:nvSpPr>
      <cdr:spPr>
        <a:xfrm>
          <a:off x="4352925" y="1571625"/>
          <a:ext cx="676275" cy="2095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0.672</cdr:y>
    </cdr:from>
    <cdr:to>
      <cdr:x>1</cdr:x>
      <cdr:y>0.73925</cdr:y>
    </cdr:to>
    <cdr:sp>
      <cdr:nvSpPr>
        <cdr:cNvPr id="1" name="TextBox 1"/>
        <cdr:cNvSpPr txBox="1">
          <a:spLocks noChangeArrowheads="1"/>
        </cdr:cNvSpPr>
      </cdr:nvSpPr>
      <cdr:spPr>
        <a:xfrm>
          <a:off x="7162800" y="18097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0.58525</cdr:x>
      <cdr:y>0.617</cdr:y>
    </cdr:from>
    <cdr:to>
      <cdr:x>0.59525</cdr:x>
      <cdr:y>0.68425</cdr:y>
    </cdr:to>
    <cdr:sp>
      <cdr:nvSpPr>
        <cdr:cNvPr id="2" name="TextBox 2"/>
        <cdr:cNvSpPr txBox="1">
          <a:spLocks noChangeArrowheads="1"/>
        </cdr:cNvSpPr>
      </cdr:nvSpPr>
      <cdr:spPr>
        <a:xfrm>
          <a:off x="4410075" y="1657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0.83925</cdr:y>
    </cdr:from>
    <cdr:to>
      <cdr:x>0.962</cdr:x>
      <cdr:y>0.9065</cdr:y>
    </cdr:to>
    <cdr:sp>
      <cdr:nvSpPr>
        <cdr:cNvPr id="3" name="TextBox 3"/>
        <cdr:cNvSpPr txBox="1">
          <a:spLocks noChangeArrowheads="1"/>
        </cdr:cNvSpPr>
      </cdr:nvSpPr>
      <cdr:spPr>
        <a:xfrm>
          <a:off x="7172325" y="22574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</cdr:x>
      <cdr:y>0.7375</cdr:y>
    </cdr:from>
    <cdr:to>
      <cdr:x>0.96</cdr:x>
      <cdr:y>0.80475</cdr:y>
    </cdr:to>
    <cdr:sp>
      <cdr:nvSpPr>
        <cdr:cNvPr id="4" name="TextBox 4"/>
        <cdr:cNvSpPr txBox="1">
          <a:spLocks noChangeArrowheads="1"/>
        </cdr:cNvSpPr>
      </cdr:nvSpPr>
      <cdr:spPr>
        <a:xfrm>
          <a:off x="7162800" y="19812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0.87475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65913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</cdr:x>
      <cdr:y>0.57275</cdr:y>
    </cdr:from>
    <cdr:to>
      <cdr:x>0.96</cdr:x>
      <cdr:y>0.64</cdr:y>
    </cdr:to>
    <cdr:sp>
      <cdr:nvSpPr>
        <cdr:cNvPr id="7" name="TextBox 7"/>
        <cdr:cNvSpPr txBox="1">
          <a:spLocks noChangeArrowheads="1"/>
        </cdr:cNvSpPr>
      </cdr:nvSpPr>
      <cdr:spPr>
        <a:xfrm>
          <a:off x="7162800" y="1543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0.81725</cdr:x>
      <cdr:y>0.01475</cdr:y>
    </cdr:from>
    <cdr:to>
      <cdr:x>0.99525</cdr:x>
      <cdr:y>0.0875</cdr:y>
    </cdr:to>
    <cdr:sp>
      <cdr:nvSpPr>
        <cdr:cNvPr id="8" name="TextBox 9"/>
        <cdr:cNvSpPr txBox="1">
          <a:spLocks noChangeArrowheads="1"/>
        </cdr:cNvSpPr>
      </cdr:nvSpPr>
      <cdr:spPr>
        <a:xfrm>
          <a:off x="6162675" y="38100"/>
          <a:ext cx="13430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0.5545</cdr:x>
      <cdr:y>0.54375</cdr:y>
    </cdr:from>
    <cdr:to>
      <cdr:x>0.62875</cdr:x>
      <cdr:y>0.617</cdr:y>
    </cdr:to>
    <cdr:sp>
      <cdr:nvSpPr>
        <cdr:cNvPr id="9" name="TextBox 10"/>
        <cdr:cNvSpPr txBox="1">
          <a:spLocks noChangeArrowheads="1"/>
        </cdr:cNvSpPr>
      </cdr:nvSpPr>
      <cdr:spPr>
        <a:xfrm>
          <a:off x="4181475" y="1457325"/>
          <a:ext cx="561975" cy="2000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0.9185</cdr:x>
      <cdr:y>0.5405</cdr:y>
    </cdr:from>
    <cdr:to>
      <cdr:x>0.9835</cdr:x>
      <cdr:y>0.617</cdr:y>
    </cdr:to>
    <cdr:sp>
      <cdr:nvSpPr>
        <cdr:cNvPr id="10" name="TextBox 11"/>
        <cdr:cNvSpPr txBox="1">
          <a:spLocks noChangeArrowheads="1"/>
        </cdr:cNvSpPr>
      </cdr:nvSpPr>
      <cdr:spPr>
        <a:xfrm>
          <a:off x="6924675" y="1447800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0.9165</cdr:x>
      <cdr:y>0.59875</cdr:y>
    </cdr:from>
    <cdr:to>
      <cdr:x>0.99525</cdr:x>
      <cdr:y>0.67125</cdr:y>
    </cdr:to>
    <cdr:sp>
      <cdr:nvSpPr>
        <cdr:cNvPr id="11" name="TextBox 12"/>
        <cdr:cNvSpPr txBox="1">
          <a:spLocks noChangeArrowheads="1"/>
        </cdr:cNvSpPr>
      </cdr:nvSpPr>
      <cdr:spPr>
        <a:xfrm>
          <a:off x="6905625" y="1609725"/>
          <a:ext cx="590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0.9165</cdr:x>
      <cdr:y>0.66425</cdr:y>
    </cdr:from>
    <cdr:to>
      <cdr:x>0.9835</cdr:x>
      <cdr:y>0.7375</cdr:y>
    </cdr:to>
    <cdr:sp>
      <cdr:nvSpPr>
        <cdr:cNvPr id="12" name="TextBox 13"/>
        <cdr:cNvSpPr txBox="1">
          <a:spLocks noChangeArrowheads="1"/>
        </cdr:cNvSpPr>
      </cdr:nvSpPr>
      <cdr:spPr>
        <a:xfrm>
          <a:off x="6905625" y="1781175"/>
          <a:ext cx="5048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0.9295</cdr:x>
      <cdr:y>0.7375</cdr:y>
    </cdr:from>
    <cdr:to>
      <cdr:x>0.99475</cdr:x>
      <cdr:y>0.803</cdr:y>
    </cdr:to>
    <cdr:sp>
      <cdr:nvSpPr>
        <cdr:cNvPr id="13" name="TextBox 14"/>
        <cdr:cNvSpPr txBox="1">
          <a:spLocks noChangeArrowheads="1"/>
        </cdr:cNvSpPr>
      </cdr:nvSpPr>
      <cdr:spPr>
        <a:xfrm>
          <a:off x="7010400" y="1981200"/>
          <a:ext cx="495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0.8905</cdr:x>
      <cdr:y>0.0075</cdr:y>
    </cdr:from>
    <cdr:to>
      <cdr:x>0.90075</cdr:x>
      <cdr:y>0.089</cdr:y>
    </cdr:to>
    <cdr:sp>
      <cdr:nvSpPr>
        <cdr:cNvPr id="1" name="TextBox 1"/>
        <cdr:cNvSpPr txBox="1">
          <a:spLocks noChangeArrowheads="1"/>
        </cdr:cNvSpPr>
      </cdr:nvSpPr>
      <cdr:spPr>
        <a:xfrm>
          <a:off x="6696075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0.96325</cdr:x>
      <cdr:y>0.8535</cdr:y>
    </cdr:from>
    <cdr:to>
      <cdr:x>1</cdr:x>
      <cdr:y>0.8995</cdr:y>
    </cdr:to>
    <cdr:sp>
      <cdr:nvSpPr>
        <cdr:cNvPr id="2" name="TextBox 2"/>
        <cdr:cNvSpPr txBox="1">
          <a:spLocks noChangeArrowheads="1"/>
        </cdr:cNvSpPr>
      </cdr:nvSpPr>
      <cdr:spPr>
        <a:xfrm>
          <a:off x="7239000" y="228600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0.60375</cdr:x>
      <cdr:y>0.791</cdr:y>
    </cdr:from>
    <cdr:to>
      <cdr:x>0.614</cdr:x>
      <cdr:y>0.8585</cdr:y>
    </cdr:to>
    <cdr:sp>
      <cdr:nvSpPr>
        <cdr:cNvPr id="3" name="TextBox 3"/>
        <cdr:cNvSpPr txBox="1">
          <a:spLocks noChangeArrowheads="1"/>
        </cdr:cNvSpPr>
      </cdr:nvSpPr>
      <cdr:spPr>
        <a:xfrm>
          <a:off x="4533900" y="21240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0.96975</cdr:x>
      <cdr:y>0.9585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296150" y="25717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0.96975</cdr:x>
      <cdr:y>0.6415</cdr:y>
    </cdr:from>
    <cdr:to>
      <cdr:x>0.98</cdr:x>
      <cdr:y>0.709</cdr:y>
    </cdr:to>
    <cdr:sp>
      <cdr:nvSpPr>
        <cdr:cNvPr id="5" name="TextBox 5"/>
        <cdr:cNvSpPr txBox="1">
          <a:spLocks noChangeArrowheads="1"/>
        </cdr:cNvSpPr>
      </cdr:nvSpPr>
      <cdr:spPr>
        <a:xfrm>
          <a:off x="7296150" y="17145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0.96975</cdr:x>
      <cdr:y>0.73525</cdr:y>
    </cdr:from>
    <cdr:to>
      <cdr:x>0.98</cdr:x>
      <cdr:y>0.80275</cdr:y>
    </cdr:to>
    <cdr:sp>
      <cdr:nvSpPr>
        <cdr:cNvPr id="7" name="TextBox 7"/>
        <cdr:cNvSpPr txBox="1">
          <a:spLocks noChangeArrowheads="1"/>
        </cdr:cNvSpPr>
      </cdr:nvSpPr>
      <cdr:spPr>
        <a:xfrm>
          <a:off x="7296150" y="1971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0.81125</cdr:x>
      <cdr:y>0.0585</cdr:y>
    </cdr:from>
    <cdr:to>
      <cdr:x>0.994</cdr:x>
      <cdr:y>0.13175</cdr:y>
    </cdr:to>
    <cdr:sp>
      <cdr:nvSpPr>
        <cdr:cNvPr id="8" name="TextBox 8"/>
        <cdr:cNvSpPr txBox="1">
          <a:spLocks noChangeArrowheads="1"/>
        </cdr:cNvSpPr>
      </cdr:nvSpPr>
      <cdr:spPr>
        <a:xfrm>
          <a:off x="6096000" y="152400"/>
          <a:ext cx="1371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0.5705</cdr:x>
      <cdr:y>0.68825</cdr:y>
    </cdr:from>
    <cdr:to>
      <cdr:x>0.65175</cdr:x>
      <cdr:y>0.7635</cdr:y>
    </cdr:to>
    <cdr:sp>
      <cdr:nvSpPr>
        <cdr:cNvPr id="9" name="TextBox 9"/>
        <cdr:cNvSpPr txBox="1">
          <a:spLocks noChangeArrowheads="1"/>
        </cdr:cNvSpPr>
      </cdr:nvSpPr>
      <cdr:spPr>
        <a:xfrm>
          <a:off x="4286250" y="1847850"/>
          <a:ext cx="609600" cy="2000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0.92275</cdr:x>
      <cdr:y>0.61025</cdr:y>
    </cdr:from>
    <cdr:to>
      <cdr:x>0.9995</cdr:x>
      <cdr:y>0.66675</cdr:y>
    </cdr:to>
    <cdr:sp>
      <cdr:nvSpPr>
        <cdr:cNvPr id="10" name="TextBox 10"/>
        <cdr:cNvSpPr txBox="1">
          <a:spLocks noChangeArrowheads="1"/>
        </cdr:cNvSpPr>
      </cdr:nvSpPr>
      <cdr:spPr>
        <a:xfrm>
          <a:off x="6934200" y="1638300"/>
          <a:ext cx="5810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0.92275</cdr:x>
      <cdr:y>0.66525</cdr:y>
    </cdr:from>
    <cdr:to>
      <cdr:x>0.9995</cdr:x>
      <cdr:y>0.736</cdr:y>
    </cdr:to>
    <cdr:sp>
      <cdr:nvSpPr>
        <cdr:cNvPr id="11" name="TextBox 11"/>
        <cdr:cNvSpPr txBox="1">
          <a:spLocks noChangeArrowheads="1"/>
        </cdr:cNvSpPr>
      </cdr:nvSpPr>
      <cdr:spPr>
        <a:xfrm>
          <a:off x="6934200" y="1781175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0.92275</cdr:x>
      <cdr:y>0.73525</cdr:y>
    </cdr:from>
    <cdr:to>
      <cdr:x>0.9985</cdr:x>
      <cdr:y>0.791</cdr:y>
    </cdr:to>
    <cdr:sp>
      <cdr:nvSpPr>
        <cdr:cNvPr id="12" name="TextBox 12"/>
        <cdr:cNvSpPr txBox="1">
          <a:spLocks noChangeArrowheads="1"/>
        </cdr:cNvSpPr>
      </cdr:nvSpPr>
      <cdr:spPr>
        <a:xfrm>
          <a:off x="6934200" y="197167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0.92275</cdr:x>
      <cdr:y>0.8065</cdr:y>
    </cdr:from>
    <cdr:to>
      <cdr:x>1</cdr:x>
      <cdr:y>0.85725</cdr:y>
    </cdr:to>
    <cdr:sp>
      <cdr:nvSpPr>
        <cdr:cNvPr id="13" name="TextBox 13"/>
        <cdr:cNvSpPr txBox="1">
          <a:spLocks noChangeArrowheads="1"/>
        </cdr:cNvSpPr>
      </cdr:nvSpPr>
      <cdr:spPr>
        <a:xfrm>
          <a:off x="6934200" y="2162175"/>
          <a:ext cx="5810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0.01025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6791325" y="28575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0.9905</cdr:x>
      <cdr:y>0.76825</cdr:y>
    </cdr:from>
    <cdr:to>
      <cdr:x>1</cdr:x>
      <cdr:y>0.833</cdr:y>
    </cdr:to>
    <cdr:sp>
      <cdr:nvSpPr>
        <cdr:cNvPr id="2" name="TextBox 2"/>
        <cdr:cNvSpPr txBox="1">
          <a:spLocks noChangeArrowheads="1"/>
        </cdr:cNvSpPr>
      </cdr:nvSpPr>
      <cdr:spPr>
        <a:xfrm>
          <a:off x="7458075" y="21431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0.9895</cdr:x>
      <cdr:y>0.983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448550" y="27432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0.5935</cdr:x>
      <cdr:y>0.61775</cdr:y>
    </cdr:from>
    <cdr:to>
      <cdr:x>0.66925</cdr:x>
      <cdr:y>0.67225</cdr:y>
    </cdr:to>
    <cdr:sp>
      <cdr:nvSpPr>
        <cdr:cNvPr id="5" name="TextBox 5"/>
        <cdr:cNvSpPr txBox="1">
          <a:spLocks noChangeArrowheads="1"/>
        </cdr:cNvSpPr>
      </cdr:nvSpPr>
      <cdr:spPr>
        <a:xfrm>
          <a:off x="4467225" y="172402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0.9895</cdr:x>
      <cdr:y>0.935</cdr:y>
    </cdr:from>
    <cdr:to>
      <cdr:x>1</cdr:x>
      <cdr:y>0.99975</cdr:y>
    </cdr:to>
    <cdr:sp>
      <cdr:nvSpPr>
        <cdr:cNvPr id="6" name="TextBox 6"/>
        <cdr:cNvSpPr txBox="1">
          <a:spLocks noChangeArrowheads="1"/>
        </cdr:cNvSpPr>
      </cdr:nvSpPr>
      <cdr:spPr>
        <a:xfrm>
          <a:off x="7448550" y="26003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0.84125</cdr:x>
      <cdr:y>0.04925</cdr:y>
    </cdr:from>
    <cdr:to>
      <cdr:x>0.99625</cdr:x>
      <cdr:y>0.1195</cdr:y>
    </cdr:to>
    <cdr:sp>
      <cdr:nvSpPr>
        <cdr:cNvPr id="7" name="TextBox 8"/>
        <cdr:cNvSpPr txBox="1">
          <a:spLocks noChangeArrowheads="1"/>
        </cdr:cNvSpPr>
      </cdr:nvSpPr>
      <cdr:spPr>
        <a:xfrm>
          <a:off x="6334125" y="133350"/>
          <a:ext cx="1171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0.9345</cdr:x>
      <cdr:y>0.61925</cdr:y>
    </cdr:from>
    <cdr:to>
      <cdr:x>0.99825</cdr:x>
      <cdr:y>0.6865</cdr:y>
    </cdr:to>
    <cdr:sp>
      <cdr:nvSpPr>
        <cdr:cNvPr id="8" name="TextBox 9"/>
        <cdr:cNvSpPr txBox="1">
          <a:spLocks noChangeArrowheads="1"/>
        </cdr:cNvSpPr>
      </cdr:nvSpPr>
      <cdr:spPr>
        <a:xfrm>
          <a:off x="7038975" y="1724025"/>
          <a:ext cx="476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0.9345</cdr:x>
      <cdr:y>0.68725</cdr:y>
    </cdr:from>
    <cdr:to>
      <cdr:x>0.99825</cdr:x>
      <cdr:y>0.76175</cdr:y>
    </cdr:to>
    <cdr:sp>
      <cdr:nvSpPr>
        <cdr:cNvPr id="9" name="TextBox 10"/>
        <cdr:cNvSpPr txBox="1">
          <a:spLocks noChangeArrowheads="1"/>
        </cdr:cNvSpPr>
      </cdr:nvSpPr>
      <cdr:spPr>
        <a:xfrm>
          <a:off x="7038975" y="1914525"/>
          <a:ext cx="476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0.943</cdr:x>
      <cdr:y>0.76025</cdr:y>
    </cdr:from>
    <cdr:to>
      <cdr:x>1</cdr:x>
      <cdr:y>0.8145</cdr:y>
    </cdr:to>
    <cdr:sp>
      <cdr:nvSpPr>
        <cdr:cNvPr id="10" name="TextBox 11"/>
        <cdr:cNvSpPr txBox="1">
          <a:spLocks noChangeArrowheads="1"/>
        </cdr:cNvSpPr>
      </cdr:nvSpPr>
      <cdr:spPr>
        <a:xfrm>
          <a:off x="7096125" y="2114550"/>
          <a:ext cx="428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0.9345</cdr:x>
      <cdr:y>0.84125</cdr:y>
    </cdr:from>
    <cdr:to>
      <cdr:x>0.99825</cdr:x>
      <cdr:y>0.91975</cdr:y>
    </cdr:to>
    <cdr:sp>
      <cdr:nvSpPr>
        <cdr:cNvPr id="11" name="TextBox 12"/>
        <cdr:cNvSpPr txBox="1">
          <a:spLocks noChangeArrowheads="1"/>
        </cdr:cNvSpPr>
      </cdr:nvSpPr>
      <cdr:spPr>
        <a:xfrm>
          <a:off x="7038975" y="2343150"/>
          <a:ext cx="476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0.569</cdr:x>
      <cdr:y>0.5505</cdr:y>
    </cdr:from>
    <cdr:to>
      <cdr:x>0.64425</cdr:x>
      <cdr:y>0.6315</cdr:y>
    </cdr:to>
    <cdr:sp>
      <cdr:nvSpPr>
        <cdr:cNvPr id="12" name="TextBox 13"/>
        <cdr:cNvSpPr txBox="1">
          <a:spLocks noChangeArrowheads="1"/>
        </cdr:cNvSpPr>
      </cdr:nvSpPr>
      <cdr:spPr>
        <a:xfrm>
          <a:off x="4286250" y="1533525"/>
          <a:ext cx="571500" cy="2286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0.93025</cdr:x>
      <cdr:y>0.47325</cdr:y>
    </cdr:from>
    <cdr:to>
      <cdr:x>0.94025</cdr:x>
      <cdr:y>0.53925</cdr:y>
    </cdr:to>
    <cdr:sp>
      <cdr:nvSpPr>
        <cdr:cNvPr id="1" name="TextBox 1"/>
        <cdr:cNvSpPr txBox="1">
          <a:spLocks noChangeArrowheads="1"/>
        </cdr:cNvSpPr>
      </cdr:nvSpPr>
      <cdr:spPr>
        <a:xfrm>
          <a:off x="7058025" y="1295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432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0.93975</cdr:x>
      <cdr:y>0.6555</cdr:y>
    </cdr:from>
    <cdr:to>
      <cdr:x>1</cdr:x>
      <cdr:y>0.7285</cdr:y>
    </cdr:to>
    <cdr:sp>
      <cdr:nvSpPr>
        <cdr:cNvPr id="3" name="TextBox 4"/>
        <cdr:cNvSpPr txBox="1">
          <a:spLocks noChangeArrowheads="1"/>
        </cdr:cNvSpPr>
      </cdr:nvSpPr>
      <cdr:spPr>
        <a:xfrm>
          <a:off x="7124700" y="1790700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0.57775</cdr:x>
      <cdr:y>0.54525</cdr:y>
    </cdr:from>
    <cdr:to>
      <cdr:x>0.6505</cdr:x>
      <cdr:y>0.61125</cdr:y>
    </cdr:to>
    <cdr:sp>
      <cdr:nvSpPr>
        <cdr:cNvPr id="4" name="TextBox 5"/>
        <cdr:cNvSpPr txBox="1">
          <a:spLocks noChangeArrowheads="1"/>
        </cdr:cNvSpPr>
      </cdr:nvSpPr>
      <cdr:spPr>
        <a:xfrm>
          <a:off x="4381500" y="14954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0.998</cdr:x>
      <cdr:y>0.98375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572375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0.86925</cdr:x>
      <cdr:y>0</cdr:y>
    </cdr:from>
    <cdr:to>
      <cdr:x>0.87925</cdr:x>
      <cdr:y>0.07975</cdr:y>
    </cdr:to>
    <cdr:sp>
      <cdr:nvSpPr>
        <cdr:cNvPr id="6" name="TextBox 7"/>
        <cdr:cNvSpPr txBox="1">
          <a:spLocks noChangeArrowheads="1"/>
        </cdr:cNvSpPr>
      </cdr:nvSpPr>
      <cdr:spPr>
        <a:xfrm>
          <a:off x="659130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0.93025</cdr:x>
      <cdr:y>0.56625</cdr:y>
    </cdr:from>
    <cdr:to>
      <cdr:x>0.94025</cdr:x>
      <cdr:y>0.63225</cdr:y>
    </cdr:to>
    <cdr:sp>
      <cdr:nvSpPr>
        <cdr:cNvPr id="7" name="TextBox 8"/>
        <cdr:cNvSpPr txBox="1">
          <a:spLocks noChangeArrowheads="1"/>
        </cdr:cNvSpPr>
      </cdr:nvSpPr>
      <cdr:spPr>
        <a:xfrm>
          <a:off x="7058025" y="1552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0.7995</cdr:x>
      <cdr:y>0</cdr:y>
    </cdr:from>
    <cdr:to>
      <cdr:x>0.98475</cdr:x>
      <cdr:y>0.072</cdr:y>
    </cdr:to>
    <cdr:sp>
      <cdr:nvSpPr>
        <cdr:cNvPr id="8" name="TextBox 9"/>
        <cdr:cNvSpPr txBox="1">
          <a:spLocks noChangeArrowheads="1"/>
        </cdr:cNvSpPr>
      </cdr:nvSpPr>
      <cdr:spPr>
        <a:xfrm>
          <a:off x="6067425" y="0"/>
          <a:ext cx="1409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0.93325</cdr:x>
      <cdr:y>0.4625</cdr:y>
    </cdr:from>
    <cdr:to>
      <cdr:x>1</cdr:x>
      <cdr:y>0.516</cdr:y>
    </cdr:to>
    <cdr:sp>
      <cdr:nvSpPr>
        <cdr:cNvPr id="9" name="TextBox 10"/>
        <cdr:cNvSpPr txBox="1">
          <a:spLocks noChangeArrowheads="1"/>
        </cdr:cNvSpPr>
      </cdr:nvSpPr>
      <cdr:spPr>
        <a:xfrm>
          <a:off x="7077075" y="1266825"/>
          <a:ext cx="5048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0.93025</cdr:x>
      <cdr:y>0.516</cdr:y>
    </cdr:from>
    <cdr:to>
      <cdr:x>0.9975</cdr:x>
      <cdr:y>0.57025</cdr:y>
    </cdr:to>
    <cdr:sp>
      <cdr:nvSpPr>
        <cdr:cNvPr id="10" name="TextBox 11"/>
        <cdr:cNvSpPr txBox="1">
          <a:spLocks noChangeArrowheads="1"/>
        </cdr:cNvSpPr>
      </cdr:nvSpPr>
      <cdr:spPr>
        <a:xfrm>
          <a:off x="7058025" y="1409700"/>
          <a:ext cx="5143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0.93325</cdr:x>
      <cdr:y>0.57675</cdr:y>
    </cdr:from>
    <cdr:to>
      <cdr:x>0.9975</cdr:x>
      <cdr:y>0.631</cdr:y>
    </cdr:to>
    <cdr:sp>
      <cdr:nvSpPr>
        <cdr:cNvPr id="11" name="TextBox 12"/>
        <cdr:cNvSpPr txBox="1">
          <a:spLocks noChangeArrowheads="1"/>
        </cdr:cNvSpPr>
      </cdr:nvSpPr>
      <cdr:spPr>
        <a:xfrm>
          <a:off x="7077075" y="1581150"/>
          <a:ext cx="4857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0.9295</cdr:x>
      <cdr:y>0.631</cdr:y>
    </cdr:from>
    <cdr:to>
      <cdr:x>0.9975</cdr:x>
      <cdr:y>0.70225</cdr:y>
    </cdr:to>
    <cdr:sp>
      <cdr:nvSpPr>
        <cdr:cNvPr id="12" name="TextBox 13"/>
        <cdr:cNvSpPr txBox="1">
          <a:spLocks noChangeArrowheads="1"/>
        </cdr:cNvSpPr>
      </cdr:nvSpPr>
      <cdr:spPr>
        <a:xfrm>
          <a:off x="7048500" y="1724025"/>
          <a:ext cx="514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0.5495</cdr:x>
      <cdr:y>0.47325</cdr:y>
    </cdr:from>
    <cdr:to>
      <cdr:x>0.6265</cdr:x>
      <cdr:y>0.5445</cdr:y>
    </cdr:to>
    <cdr:sp>
      <cdr:nvSpPr>
        <cdr:cNvPr id="13" name="TextBox 14"/>
        <cdr:cNvSpPr txBox="1">
          <a:spLocks noChangeArrowheads="1"/>
        </cdr:cNvSpPr>
      </cdr:nvSpPr>
      <cdr:spPr>
        <a:xfrm>
          <a:off x="4162425" y="1295400"/>
          <a:ext cx="581025" cy="2000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0.93725</cdr:x>
      <cdr:y>0.46175</cdr:y>
    </cdr:from>
    <cdr:to>
      <cdr:x>1</cdr:x>
      <cdr:y>0.52825</cdr:y>
    </cdr:to>
    <cdr:sp>
      <cdr:nvSpPr>
        <cdr:cNvPr id="1" name="TextBox 1"/>
        <cdr:cNvSpPr txBox="1">
          <a:spLocks noChangeArrowheads="1"/>
        </cdr:cNvSpPr>
      </cdr:nvSpPr>
      <cdr:spPr>
        <a:xfrm>
          <a:off x="7105650" y="12573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0.9505</cdr:x>
      <cdr:y>0.7295</cdr:y>
    </cdr:from>
    <cdr:to>
      <cdr:x>0.9605</cdr:x>
      <cdr:y>0.796</cdr:y>
    </cdr:to>
    <cdr:sp>
      <cdr:nvSpPr>
        <cdr:cNvPr id="3" name="TextBox 3"/>
        <cdr:cNvSpPr txBox="1">
          <a:spLocks noChangeArrowheads="1"/>
        </cdr:cNvSpPr>
      </cdr:nvSpPr>
      <cdr:spPr>
        <a:xfrm>
          <a:off x="7210425" y="19812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0.5865</cdr:x>
      <cdr:y>0.53525</cdr:y>
    </cdr:from>
    <cdr:to>
      <cdr:x>0.65925</cdr:x>
      <cdr:y>0.60175</cdr:y>
    </cdr:to>
    <cdr:sp>
      <cdr:nvSpPr>
        <cdr:cNvPr id="4" name="TextBox 4"/>
        <cdr:cNvSpPr txBox="1">
          <a:spLocks noChangeArrowheads="1"/>
        </cdr:cNvSpPr>
      </cdr:nvSpPr>
      <cdr:spPr>
        <a:xfrm>
          <a:off x="4448175" y="14573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0.942</cdr:x>
      <cdr:y>0.552</cdr:y>
    </cdr:from>
    <cdr:to>
      <cdr:x>0.952</cdr:x>
      <cdr:y>0.6185</cdr:y>
    </cdr:to>
    <cdr:sp>
      <cdr:nvSpPr>
        <cdr:cNvPr id="5" name="TextBox 5"/>
        <cdr:cNvSpPr txBox="1">
          <a:spLocks noChangeArrowheads="1"/>
        </cdr:cNvSpPr>
      </cdr:nvSpPr>
      <cdr:spPr>
        <a:xfrm>
          <a:off x="7143750" y="14954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0.873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661987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0.95325</cdr:x>
      <cdr:y>0.64225</cdr:y>
    </cdr:from>
    <cdr:to>
      <cdr:x>0.96325</cdr:x>
      <cdr:y>0.70875</cdr:y>
    </cdr:to>
    <cdr:sp>
      <cdr:nvSpPr>
        <cdr:cNvPr id="7" name="TextBox 7"/>
        <cdr:cNvSpPr txBox="1">
          <a:spLocks noChangeArrowheads="1"/>
        </cdr:cNvSpPr>
      </cdr:nvSpPr>
      <cdr:spPr>
        <a:xfrm>
          <a:off x="7229475" y="17430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0.82375</cdr:x>
      <cdr:y>0.02525</cdr:y>
    </cdr:from>
    <cdr:to>
      <cdr:x>0.98975</cdr:x>
      <cdr:y>0.09725</cdr:y>
    </cdr:to>
    <cdr:sp>
      <cdr:nvSpPr>
        <cdr:cNvPr id="8" name="TextBox 8"/>
        <cdr:cNvSpPr txBox="1">
          <a:spLocks noChangeArrowheads="1"/>
        </cdr:cNvSpPr>
      </cdr:nvSpPr>
      <cdr:spPr>
        <a:xfrm>
          <a:off x="6248400" y="66675"/>
          <a:ext cx="1257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0.9305</cdr:x>
      <cdr:y>0.448</cdr:y>
    </cdr:from>
    <cdr:to>
      <cdr:x>0.99625</cdr:x>
      <cdr:y>0.50925</cdr:y>
    </cdr:to>
    <cdr:sp>
      <cdr:nvSpPr>
        <cdr:cNvPr id="9" name="TextBox 9"/>
        <cdr:cNvSpPr txBox="1">
          <a:spLocks noChangeArrowheads="1"/>
        </cdr:cNvSpPr>
      </cdr:nvSpPr>
      <cdr:spPr>
        <a:xfrm>
          <a:off x="7058025" y="1219200"/>
          <a:ext cx="4953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0.54575</cdr:x>
      <cdr:y>0.48</cdr:y>
    </cdr:from>
    <cdr:to>
      <cdr:x>0.6205</cdr:x>
      <cdr:y>0.53375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4133850" y="1304925"/>
          <a:ext cx="571500" cy="1428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0.9305</cdr:x>
      <cdr:y>0.52675</cdr:y>
    </cdr:from>
    <cdr:to>
      <cdr:x>0.99975</cdr:x>
      <cdr:y>0.58025</cdr:y>
    </cdr:to>
    <cdr:sp>
      <cdr:nvSpPr>
        <cdr:cNvPr id="11" name="TextBox 11"/>
        <cdr:cNvSpPr txBox="1">
          <a:spLocks noChangeArrowheads="1"/>
        </cdr:cNvSpPr>
      </cdr:nvSpPr>
      <cdr:spPr>
        <a:xfrm>
          <a:off x="7058025" y="1428750"/>
          <a:ext cx="5238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0.925</cdr:x>
      <cdr:y>0.581</cdr:y>
    </cdr:from>
    <cdr:to>
      <cdr:x>0.99625</cdr:x>
      <cdr:y>0.64225</cdr:y>
    </cdr:to>
    <cdr:sp>
      <cdr:nvSpPr>
        <cdr:cNvPr id="12" name="TextBox 12"/>
        <cdr:cNvSpPr txBox="1">
          <a:spLocks noChangeArrowheads="1"/>
        </cdr:cNvSpPr>
      </cdr:nvSpPr>
      <cdr:spPr>
        <a:xfrm>
          <a:off x="7019925" y="1581150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0.922</cdr:x>
      <cdr:y>0.617</cdr:y>
    </cdr:from>
    <cdr:to>
      <cdr:x>0.996</cdr:x>
      <cdr:y>0.6715</cdr:y>
    </cdr:to>
    <cdr:sp>
      <cdr:nvSpPr>
        <cdr:cNvPr id="13" name="TextBox 13"/>
        <cdr:cNvSpPr txBox="1">
          <a:spLocks noChangeArrowheads="1"/>
        </cdr:cNvSpPr>
      </cdr:nvSpPr>
      <cdr:spPr>
        <a:xfrm>
          <a:off x="6991350" y="1676400"/>
          <a:ext cx="5619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0.96175</cdr:x>
      <cdr:y>0.49725</cdr:y>
    </cdr:from>
    <cdr:to>
      <cdr:x>1</cdr:x>
      <cdr:y>0.562</cdr:y>
    </cdr:to>
    <cdr:sp>
      <cdr:nvSpPr>
        <cdr:cNvPr id="1" name="TextBox 1"/>
        <cdr:cNvSpPr txBox="1">
          <a:spLocks noChangeArrowheads="1"/>
        </cdr:cNvSpPr>
      </cdr:nvSpPr>
      <cdr:spPr>
        <a:xfrm>
          <a:off x="7315200" y="13906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0.4525</cdr:y>
    </cdr:from>
    <cdr:to>
      <cdr:x>1</cdr:x>
      <cdr:y>0.51725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1266825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0.645</cdr:y>
    </cdr:from>
    <cdr:to>
      <cdr:x>0.97175</cdr:x>
      <cdr:y>0.70975</cdr:y>
    </cdr:to>
    <cdr:sp>
      <cdr:nvSpPr>
        <cdr:cNvPr id="3" name="TextBox 3"/>
        <cdr:cNvSpPr txBox="1">
          <a:spLocks noChangeArrowheads="1"/>
        </cdr:cNvSpPr>
      </cdr:nvSpPr>
      <cdr:spPr>
        <a:xfrm>
          <a:off x="7315200" y="18002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0.58925</cdr:x>
      <cdr:y>0.4525</cdr:y>
    </cdr:from>
    <cdr:to>
      <cdr:x>0.59925</cdr:x>
      <cdr:y>0.51725</cdr:y>
    </cdr:to>
    <cdr:sp>
      <cdr:nvSpPr>
        <cdr:cNvPr id="4" name="TextBox 4"/>
        <cdr:cNvSpPr txBox="1">
          <a:spLocks noChangeArrowheads="1"/>
        </cdr:cNvSpPr>
      </cdr:nvSpPr>
      <cdr:spPr>
        <a:xfrm>
          <a:off x="4476750" y="1266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0.2245</cdr:y>
    </cdr:from>
    <cdr:to>
      <cdr:x>0.97175</cdr:x>
      <cdr:y>0.28925</cdr:y>
    </cdr:to>
    <cdr:sp>
      <cdr:nvSpPr>
        <cdr:cNvPr id="5" name="TextBox 5"/>
        <cdr:cNvSpPr txBox="1">
          <a:spLocks noChangeArrowheads="1"/>
        </cdr:cNvSpPr>
      </cdr:nvSpPr>
      <cdr:spPr>
        <a:xfrm>
          <a:off x="7315200" y="6286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0.85025</cdr:x>
      <cdr:y>0</cdr:y>
    </cdr:from>
    <cdr:to>
      <cdr:x>0.86025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6467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0.379</cdr:y>
    </cdr:from>
    <cdr:to>
      <cdr:x>0.97175</cdr:x>
      <cdr:y>0.44375</cdr:y>
    </cdr:to>
    <cdr:sp>
      <cdr:nvSpPr>
        <cdr:cNvPr id="7" name="TextBox 7"/>
        <cdr:cNvSpPr txBox="1">
          <a:spLocks noChangeArrowheads="1"/>
        </cdr:cNvSpPr>
      </cdr:nvSpPr>
      <cdr:spPr>
        <a:xfrm>
          <a:off x="7315200" y="10572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0.827</cdr:x>
      <cdr:y>0</cdr:y>
    </cdr:from>
    <cdr:to>
      <cdr:x>0.991</cdr:x>
      <cdr:y>0.088</cdr:y>
    </cdr:to>
    <cdr:sp>
      <cdr:nvSpPr>
        <cdr:cNvPr id="8" name="TextBox 8"/>
        <cdr:cNvSpPr txBox="1">
          <a:spLocks noChangeArrowheads="1"/>
        </cdr:cNvSpPr>
      </cdr:nvSpPr>
      <cdr:spPr>
        <a:xfrm>
          <a:off x="6286500" y="0"/>
          <a:ext cx="12477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0.914</cdr:x>
      <cdr:y>0.20025</cdr:y>
    </cdr:from>
    <cdr:to>
      <cdr:x>0.991</cdr:x>
      <cdr:y>0.263</cdr:y>
    </cdr:to>
    <cdr:sp>
      <cdr:nvSpPr>
        <cdr:cNvPr id="9" name="TextBox 9"/>
        <cdr:cNvSpPr txBox="1">
          <a:spLocks noChangeArrowheads="1"/>
        </cdr:cNvSpPr>
      </cdr:nvSpPr>
      <cdr:spPr>
        <a:xfrm>
          <a:off x="6953250" y="552450"/>
          <a:ext cx="5905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0.92425</cdr:x>
      <cdr:y>0.34725</cdr:y>
    </cdr:from>
    <cdr:to>
      <cdr:x>1</cdr:x>
      <cdr:y>0.41025</cdr:y>
    </cdr:to>
    <cdr:sp>
      <cdr:nvSpPr>
        <cdr:cNvPr id="10" name="TextBox 10"/>
        <cdr:cNvSpPr txBox="1">
          <a:spLocks noChangeArrowheads="1"/>
        </cdr:cNvSpPr>
      </cdr:nvSpPr>
      <cdr:spPr>
        <a:xfrm>
          <a:off x="7029450" y="971550"/>
          <a:ext cx="5810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0.564</cdr:x>
      <cdr:y>0.41025</cdr:y>
    </cdr:from>
    <cdr:to>
      <cdr:x>0.6285</cdr:x>
      <cdr:y>0.47375</cdr:y>
    </cdr:to>
    <cdr:sp>
      <cdr:nvSpPr>
        <cdr:cNvPr id="11" name="TextBox 11"/>
        <cdr:cNvSpPr txBox="1">
          <a:spLocks noChangeArrowheads="1"/>
        </cdr:cNvSpPr>
      </cdr:nvSpPr>
      <cdr:spPr>
        <a:xfrm>
          <a:off x="4286250" y="1143000"/>
          <a:ext cx="495300" cy="1809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0.926</cdr:x>
      <cdr:y>0.41025</cdr:y>
    </cdr:from>
    <cdr:to>
      <cdr:x>0.991</cdr:x>
      <cdr:y>0.47375</cdr:y>
    </cdr:to>
    <cdr:sp>
      <cdr:nvSpPr>
        <cdr:cNvPr id="12" name="TextBox 13"/>
        <cdr:cNvSpPr txBox="1">
          <a:spLocks noChangeArrowheads="1"/>
        </cdr:cNvSpPr>
      </cdr:nvSpPr>
      <cdr:spPr>
        <a:xfrm>
          <a:off x="7038975" y="1143000"/>
          <a:ext cx="495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0.929</cdr:x>
      <cdr:y>0.498</cdr:y>
    </cdr:from>
    <cdr:to>
      <cdr:x>1</cdr:x>
      <cdr:y>0.56175</cdr:y>
    </cdr:to>
    <cdr:sp>
      <cdr:nvSpPr>
        <cdr:cNvPr id="13" name="TextBox 14"/>
        <cdr:cNvSpPr txBox="1">
          <a:spLocks noChangeArrowheads="1"/>
        </cdr:cNvSpPr>
      </cdr:nvSpPr>
      <cdr:spPr>
        <a:xfrm>
          <a:off x="7067550" y="1390650"/>
          <a:ext cx="542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590550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914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0.97975</cdr:x>
      <cdr:y>0.4495</cdr:y>
    </cdr:from>
    <cdr:to>
      <cdr:x>0.98975</cdr:x>
      <cdr:y>0.51425</cdr:y>
    </cdr:to>
    <cdr:sp>
      <cdr:nvSpPr>
        <cdr:cNvPr id="1" name="TextBox 1"/>
        <cdr:cNvSpPr txBox="1">
          <a:spLocks noChangeArrowheads="1"/>
        </cdr:cNvSpPr>
      </cdr:nvSpPr>
      <cdr:spPr>
        <a:xfrm>
          <a:off x="7391400" y="12573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0.97775</cdr:x>
      <cdr:y>0.52725</cdr:y>
    </cdr:from>
    <cdr:to>
      <cdr:x>1</cdr:x>
      <cdr:y>0.592</cdr:y>
    </cdr:to>
    <cdr:sp>
      <cdr:nvSpPr>
        <cdr:cNvPr id="2" name="TextBox 2"/>
        <cdr:cNvSpPr txBox="1">
          <a:spLocks noChangeArrowheads="1"/>
        </cdr:cNvSpPr>
      </cdr:nvSpPr>
      <cdr:spPr>
        <a:xfrm>
          <a:off x="7381875" y="14763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0.59225</cdr:x>
      <cdr:y>0.13675</cdr:y>
    </cdr:from>
    <cdr:to>
      <cdr:x>0.60225</cdr:x>
      <cdr:y>0.2015</cdr:y>
    </cdr:to>
    <cdr:sp>
      <cdr:nvSpPr>
        <cdr:cNvPr id="3" name="TextBox 3"/>
        <cdr:cNvSpPr txBox="1">
          <a:spLocks noChangeArrowheads="1"/>
        </cdr:cNvSpPr>
      </cdr:nvSpPr>
      <cdr:spPr>
        <a:xfrm>
          <a:off x="4467225" y="3810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0.97775</cdr:x>
      <cdr:y>0.27575</cdr:y>
    </cdr:from>
    <cdr:to>
      <cdr:x>1</cdr:x>
      <cdr:y>0.337</cdr:y>
    </cdr:to>
    <cdr:sp>
      <cdr:nvSpPr>
        <cdr:cNvPr id="4" name="TextBox 4"/>
        <cdr:cNvSpPr txBox="1">
          <a:spLocks noChangeArrowheads="1"/>
        </cdr:cNvSpPr>
      </cdr:nvSpPr>
      <cdr:spPr>
        <a:xfrm>
          <a:off x="7381875" y="771525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0.8785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66294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0.97975</cdr:x>
      <cdr:y>0.35775</cdr:y>
    </cdr:from>
    <cdr:to>
      <cdr:x>0.98975</cdr:x>
      <cdr:y>0.4225</cdr:y>
    </cdr:to>
    <cdr:sp>
      <cdr:nvSpPr>
        <cdr:cNvPr id="7" name="TextBox 7"/>
        <cdr:cNvSpPr txBox="1">
          <a:spLocks noChangeArrowheads="1"/>
        </cdr:cNvSpPr>
      </cdr:nvSpPr>
      <cdr:spPr>
        <a:xfrm>
          <a:off x="7391400" y="10001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0.801</cdr:x>
      <cdr:y>0.00325</cdr:y>
    </cdr:from>
    <cdr:to>
      <cdr:x>0.97975</cdr:x>
      <cdr:y>0.07375</cdr:y>
    </cdr:to>
    <cdr:sp>
      <cdr:nvSpPr>
        <cdr:cNvPr id="8" name="TextBox 8"/>
        <cdr:cNvSpPr txBox="1">
          <a:spLocks noChangeArrowheads="1"/>
        </cdr:cNvSpPr>
      </cdr:nvSpPr>
      <cdr:spPr>
        <a:xfrm>
          <a:off x="6048375" y="0"/>
          <a:ext cx="1352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0.55725</cdr:x>
      <cdr:y>0.35125</cdr:y>
    </cdr:from>
    <cdr:to>
      <cdr:x>0.62625</cdr:x>
      <cdr:y>0.42125</cdr:y>
    </cdr:to>
    <cdr:sp>
      <cdr:nvSpPr>
        <cdr:cNvPr id="9" name="TextBox 9"/>
        <cdr:cNvSpPr txBox="1">
          <a:spLocks noChangeArrowheads="1"/>
        </cdr:cNvSpPr>
      </cdr:nvSpPr>
      <cdr:spPr>
        <a:xfrm>
          <a:off x="4200525" y="981075"/>
          <a:ext cx="523875" cy="2000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0.925</cdr:x>
      <cdr:y>0.42125</cdr:y>
    </cdr:from>
    <cdr:to>
      <cdr:x>0.998</cdr:x>
      <cdr:y>0.4735</cdr:y>
    </cdr:to>
    <cdr:sp>
      <cdr:nvSpPr>
        <cdr:cNvPr id="10" name="TextBox 10"/>
        <cdr:cNvSpPr txBox="1">
          <a:spLocks noChangeArrowheads="1"/>
        </cdr:cNvSpPr>
      </cdr:nvSpPr>
      <cdr:spPr>
        <a:xfrm>
          <a:off x="6981825" y="1171575"/>
          <a:ext cx="5524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0.92125</cdr:x>
      <cdr:y>0.4735</cdr:y>
    </cdr:from>
    <cdr:to>
      <cdr:x>0.992</cdr:x>
      <cdr:y>0.5265</cdr:y>
    </cdr:to>
    <cdr:sp>
      <cdr:nvSpPr>
        <cdr:cNvPr id="11" name="TextBox 11"/>
        <cdr:cNvSpPr txBox="1">
          <a:spLocks noChangeArrowheads="1"/>
        </cdr:cNvSpPr>
      </cdr:nvSpPr>
      <cdr:spPr>
        <a:xfrm>
          <a:off x="6953250" y="1323975"/>
          <a:ext cx="533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0.92125</cdr:x>
      <cdr:y>0.5505</cdr:y>
    </cdr:from>
    <cdr:to>
      <cdr:x>0.998</cdr:x>
      <cdr:y>0.60375</cdr:y>
    </cdr:to>
    <cdr:sp>
      <cdr:nvSpPr>
        <cdr:cNvPr id="12" name="TextBox 12"/>
        <cdr:cNvSpPr txBox="1">
          <a:spLocks noChangeArrowheads="1"/>
        </cdr:cNvSpPr>
      </cdr:nvSpPr>
      <cdr:spPr>
        <a:xfrm>
          <a:off x="6953250" y="1533525"/>
          <a:ext cx="5810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0.92125</cdr:x>
      <cdr:y>0.64225</cdr:y>
    </cdr:from>
    <cdr:to>
      <cdr:x>0.994</cdr:x>
      <cdr:y>0.6945</cdr:y>
    </cdr:to>
    <cdr:sp>
      <cdr:nvSpPr>
        <cdr:cNvPr id="13" name="TextBox 13"/>
        <cdr:cNvSpPr txBox="1">
          <a:spLocks noChangeArrowheads="1"/>
        </cdr:cNvSpPr>
      </cdr:nvSpPr>
      <cdr:spPr>
        <a:xfrm>
          <a:off x="6953250" y="1790700"/>
          <a:ext cx="5524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0.92775</cdr:x>
      <cdr:y>0.667</cdr:y>
    </cdr:from>
    <cdr:to>
      <cdr:x>0.93775</cdr:x>
      <cdr:y>0.735</cdr:y>
    </cdr:to>
    <cdr:sp>
      <cdr:nvSpPr>
        <cdr:cNvPr id="1" name="TextBox 1"/>
        <cdr:cNvSpPr txBox="1">
          <a:spLocks noChangeArrowheads="1"/>
        </cdr:cNvSpPr>
      </cdr:nvSpPr>
      <cdr:spPr>
        <a:xfrm>
          <a:off x="7000875" y="17716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0.92775</cdr:x>
      <cdr:y>0.789</cdr:y>
    </cdr:from>
    <cdr:to>
      <cdr:x>0.93775</cdr:x>
      <cdr:y>0.857</cdr:y>
    </cdr:to>
    <cdr:sp>
      <cdr:nvSpPr>
        <cdr:cNvPr id="2" name="TextBox 2"/>
        <cdr:cNvSpPr txBox="1">
          <a:spLocks noChangeArrowheads="1"/>
        </cdr:cNvSpPr>
      </cdr:nvSpPr>
      <cdr:spPr>
        <a:xfrm>
          <a:off x="7000875" y="20955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0.985</cdr:x>
      <cdr:y>0.56875</cdr:y>
    </cdr:from>
    <cdr:to>
      <cdr:x>1</cdr:x>
      <cdr:y>0.6475</cdr:y>
    </cdr:to>
    <cdr:sp>
      <cdr:nvSpPr>
        <cdr:cNvPr id="3" name="TextBox 3"/>
        <cdr:cNvSpPr txBox="1">
          <a:spLocks noChangeArrowheads="1"/>
        </cdr:cNvSpPr>
      </cdr:nvSpPr>
      <cdr:spPr>
        <a:xfrm>
          <a:off x="7439025" y="1504950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0.5935</cdr:x>
      <cdr:y>0.5815</cdr:y>
    </cdr:from>
    <cdr:to>
      <cdr:x>0.6035</cdr:x>
      <cdr:y>0.6495</cdr:y>
    </cdr:to>
    <cdr:sp>
      <cdr:nvSpPr>
        <cdr:cNvPr id="4" name="TextBox 4"/>
        <cdr:cNvSpPr txBox="1">
          <a:spLocks noChangeArrowheads="1"/>
        </cdr:cNvSpPr>
      </cdr:nvSpPr>
      <cdr:spPr>
        <a:xfrm>
          <a:off x="4476750" y="1543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0.92025</cdr:x>
      <cdr:y>0.8555</cdr:y>
    </cdr:from>
    <cdr:to>
      <cdr:x>0.93025</cdr:x>
      <cdr:y>0.9235</cdr:y>
    </cdr:to>
    <cdr:sp>
      <cdr:nvSpPr>
        <cdr:cNvPr id="5" name="TextBox 5"/>
        <cdr:cNvSpPr txBox="1">
          <a:spLocks noChangeArrowheads="1"/>
        </cdr:cNvSpPr>
      </cdr:nvSpPr>
      <cdr:spPr>
        <a:xfrm>
          <a:off x="6943725" y="22669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0.894</cdr:x>
      <cdr:y>0.01425</cdr:y>
    </cdr:from>
    <cdr:to>
      <cdr:x>0.904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6743700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0.822</cdr:x>
      <cdr:y>0.01425</cdr:y>
    </cdr:from>
    <cdr:to>
      <cdr:x>0.9865</cdr:x>
      <cdr:y>0.08925</cdr:y>
    </cdr:to>
    <cdr:sp>
      <cdr:nvSpPr>
        <cdr:cNvPr id="7" name="TextBox 7"/>
        <cdr:cNvSpPr txBox="1">
          <a:spLocks noChangeArrowheads="1"/>
        </cdr:cNvSpPr>
      </cdr:nvSpPr>
      <cdr:spPr>
        <a:xfrm>
          <a:off x="6200775" y="28575"/>
          <a:ext cx="1238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0.555</cdr:x>
      <cdr:y>0.4965</cdr:y>
    </cdr:from>
    <cdr:to>
      <cdr:x>0.629</cdr:x>
      <cdr:y>0.57025</cdr:y>
    </cdr:to>
    <cdr:sp>
      <cdr:nvSpPr>
        <cdr:cNvPr id="8" name="TextBox 8"/>
        <cdr:cNvSpPr txBox="1">
          <a:spLocks noChangeArrowheads="1"/>
        </cdr:cNvSpPr>
      </cdr:nvSpPr>
      <cdr:spPr>
        <a:xfrm>
          <a:off x="4191000" y="1314450"/>
          <a:ext cx="561975" cy="2000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0.92025</cdr:x>
      <cdr:y>0.4705</cdr:y>
    </cdr:from>
    <cdr:to>
      <cdr:x>0.98925</cdr:x>
      <cdr:y>0.54425</cdr:y>
    </cdr:to>
    <cdr:sp>
      <cdr:nvSpPr>
        <cdr:cNvPr id="9" name="TextBox 9"/>
        <cdr:cNvSpPr txBox="1">
          <a:spLocks noChangeArrowheads="1"/>
        </cdr:cNvSpPr>
      </cdr:nvSpPr>
      <cdr:spPr>
        <a:xfrm>
          <a:off x="6943725" y="124777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0.92025</cdr:x>
      <cdr:y>0.526</cdr:y>
    </cdr:from>
    <cdr:to>
      <cdr:x>0.99175</cdr:x>
      <cdr:y>0.59975</cdr:y>
    </cdr:to>
    <cdr:sp>
      <cdr:nvSpPr>
        <cdr:cNvPr id="10" name="TextBox 10"/>
        <cdr:cNvSpPr txBox="1">
          <a:spLocks noChangeArrowheads="1"/>
        </cdr:cNvSpPr>
      </cdr:nvSpPr>
      <cdr:spPr>
        <a:xfrm>
          <a:off x="6943725" y="1390650"/>
          <a:ext cx="542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0.91825</cdr:x>
      <cdr:y>0.5815</cdr:y>
    </cdr:from>
    <cdr:to>
      <cdr:x>0.9865</cdr:x>
      <cdr:y>0.655</cdr:y>
    </cdr:to>
    <cdr:sp>
      <cdr:nvSpPr>
        <cdr:cNvPr id="11" name="TextBox 11"/>
        <cdr:cNvSpPr txBox="1">
          <a:spLocks noChangeArrowheads="1"/>
        </cdr:cNvSpPr>
      </cdr:nvSpPr>
      <cdr:spPr>
        <a:xfrm>
          <a:off x="6934200" y="1543050"/>
          <a:ext cx="514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0.91825</cdr:x>
      <cdr:y>0.648</cdr:y>
    </cdr:from>
    <cdr:to>
      <cdr:x>0.98775</cdr:x>
      <cdr:y>0.7035</cdr:y>
    </cdr:to>
    <cdr:sp>
      <cdr:nvSpPr>
        <cdr:cNvPr id="12" name="TextBox 12"/>
        <cdr:cNvSpPr txBox="1">
          <a:spLocks noChangeArrowheads="1"/>
        </cdr:cNvSpPr>
      </cdr:nvSpPr>
      <cdr:spPr>
        <a:xfrm>
          <a:off x="6934200" y="1714500"/>
          <a:ext cx="5238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0.96425</cdr:x>
      <cdr:y>0.439</cdr:y>
    </cdr:from>
    <cdr:to>
      <cdr:x>0.97425</cdr:x>
      <cdr:y>0.50325</cdr:y>
    </cdr:to>
    <cdr:sp>
      <cdr:nvSpPr>
        <cdr:cNvPr id="1" name="TextBox 1"/>
        <cdr:cNvSpPr txBox="1">
          <a:spLocks noChangeArrowheads="1"/>
        </cdr:cNvSpPr>
      </cdr:nvSpPr>
      <cdr:spPr>
        <a:xfrm>
          <a:off x="7286625" y="12287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0.9615</cdr:x>
      <cdr:y>0.57525</cdr:y>
    </cdr:from>
    <cdr:to>
      <cdr:x>0.9715</cdr:x>
      <cdr:y>0.6395</cdr:y>
    </cdr:to>
    <cdr:sp>
      <cdr:nvSpPr>
        <cdr:cNvPr id="2" name="TextBox 2"/>
        <cdr:cNvSpPr txBox="1">
          <a:spLocks noChangeArrowheads="1"/>
        </cdr:cNvSpPr>
      </cdr:nvSpPr>
      <cdr:spPr>
        <a:xfrm>
          <a:off x="7267575" y="16192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0.58175</cdr:x>
      <cdr:y>0.237</cdr:y>
    </cdr:from>
    <cdr:to>
      <cdr:x>0.59175</cdr:x>
      <cdr:y>0.30125</cdr:y>
    </cdr:to>
    <cdr:sp>
      <cdr:nvSpPr>
        <cdr:cNvPr id="3" name="TextBox 3"/>
        <cdr:cNvSpPr txBox="1">
          <a:spLocks noChangeArrowheads="1"/>
        </cdr:cNvSpPr>
      </cdr:nvSpPr>
      <cdr:spPr>
        <a:xfrm>
          <a:off x="4391025" y="6667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0.96425</cdr:x>
      <cdr:y>0.254</cdr:y>
    </cdr:from>
    <cdr:to>
      <cdr:x>0.97425</cdr:x>
      <cdr:y>0.31825</cdr:y>
    </cdr:to>
    <cdr:sp>
      <cdr:nvSpPr>
        <cdr:cNvPr id="4" name="TextBox 4"/>
        <cdr:cNvSpPr txBox="1">
          <a:spLocks noChangeArrowheads="1"/>
        </cdr:cNvSpPr>
      </cdr:nvSpPr>
      <cdr:spPr>
        <a:xfrm>
          <a:off x="7286625" y="7143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0.96425</cdr:x>
      <cdr:y>0.369</cdr:y>
    </cdr:from>
    <cdr:to>
      <cdr:x>0.97425</cdr:x>
      <cdr:y>0.43325</cdr:y>
    </cdr:to>
    <cdr:sp>
      <cdr:nvSpPr>
        <cdr:cNvPr id="5" name="TextBox 5"/>
        <cdr:cNvSpPr txBox="1">
          <a:spLocks noChangeArrowheads="1"/>
        </cdr:cNvSpPr>
      </cdr:nvSpPr>
      <cdr:spPr>
        <a:xfrm>
          <a:off x="7286625" y="10382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0.8665</cdr:x>
      <cdr:y>0</cdr:y>
    </cdr:from>
    <cdr:to>
      <cdr:x>0.8765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655320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0.55425</cdr:x>
      <cdr:y>0.254</cdr:y>
    </cdr:from>
    <cdr:to>
      <cdr:x>0.6255</cdr:x>
      <cdr:y>0.324</cdr:y>
    </cdr:to>
    <cdr:sp>
      <cdr:nvSpPr>
        <cdr:cNvPr id="7" name="TextBox 7"/>
        <cdr:cNvSpPr txBox="1">
          <a:spLocks noChangeArrowheads="1"/>
        </cdr:cNvSpPr>
      </cdr:nvSpPr>
      <cdr:spPr>
        <a:xfrm>
          <a:off x="4191000" y="714375"/>
          <a:ext cx="542925" cy="2000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0.82675</cdr:x>
      <cdr:y>0.007</cdr:y>
    </cdr:from>
    <cdr:to>
      <cdr:x>0.99375</cdr:x>
      <cdr:y>0.07675</cdr:y>
    </cdr:to>
    <cdr:sp>
      <cdr:nvSpPr>
        <cdr:cNvPr id="8" name="TextBox 8"/>
        <cdr:cNvSpPr txBox="1">
          <a:spLocks noChangeArrowheads="1"/>
        </cdr:cNvSpPr>
      </cdr:nvSpPr>
      <cdr:spPr>
        <a:xfrm>
          <a:off x="6248400" y="19050"/>
          <a:ext cx="12668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0.916</cdr:x>
      <cdr:y>0.22975</cdr:y>
    </cdr:from>
    <cdr:to>
      <cdr:x>0.985</cdr:x>
      <cdr:y>0.29975</cdr:y>
    </cdr:to>
    <cdr:sp>
      <cdr:nvSpPr>
        <cdr:cNvPr id="9" name="TextBox 9"/>
        <cdr:cNvSpPr txBox="1">
          <a:spLocks noChangeArrowheads="1"/>
        </cdr:cNvSpPr>
      </cdr:nvSpPr>
      <cdr:spPr>
        <a:xfrm>
          <a:off x="6924675" y="647700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0.92725</cdr:x>
      <cdr:y>0.324</cdr:y>
    </cdr:from>
    <cdr:to>
      <cdr:x>0.99375</cdr:x>
      <cdr:y>0.394</cdr:y>
    </cdr:to>
    <cdr:sp>
      <cdr:nvSpPr>
        <cdr:cNvPr id="10" name="TextBox 10"/>
        <cdr:cNvSpPr txBox="1">
          <a:spLocks noChangeArrowheads="1"/>
        </cdr:cNvSpPr>
      </cdr:nvSpPr>
      <cdr:spPr>
        <a:xfrm>
          <a:off x="7010400" y="904875"/>
          <a:ext cx="5048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0.934</cdr:x>
      <cdr:y>0.411</cdr:y>
    </cdr:from>
    <cdr:to>
      <cdr:x>1</cdr:x>
      <cdr:y>0.46325</cdr:y>
    </cdr:to>
    <cdr:sp>
      <cdr:nvSpPr>
        <cdr:cNvPr id="11" name="TextBox 11"/>
        <cdr:cNvSpPr txBox="1">
          <a:spLocks noChangeArrowheads="1"/>
        </cdr:cNvSpPr>
      </cdr:nvSpPr>
      <cdr:spPr>
        <a:xfrm>
          <a:off x="7058025" y="1152525"/>
          <a:ext cx="4953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0.9235</cdr:x>
      <cdr:y>0.505</cdr:y>
    </cdr:from>
    <cdr:to>
      <cdr:x>0.99375</cdr:x>
      <cdr:y>0.57525</cdr:y>
    </cdr:to>
    <cdr:sp>
      <cdr:nvSpPr>
        <cdr:cNvPr id="12" name="TextBox 12"/>
        <cdr:cNvSpPr txBox="1">
          <a:spLocks noChangeArrowheads="1"/>
        </cdr:cNvSpPr>
      </cdr:nvSpPr>
      <cdr:spPr>
        <a:xfrm>
          <a:off x="6981825" y="1419225"/>
          <a:ext cx="533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0.85025</cdr:x>
      <cdr:y>0.007</cdr:y>
    </cdr:from>
    <cdr:to>
      <cdr:x>0.99425</cdr:x>
      <cdr:y>0.07925</cdr:y>
    </cdr:to>
    <cdr:sp>
      <cdr:nvSpPr>
        <cdr:cNvPr id="1" name="TextBox 3"/>
        <cdr:cNvSpPr txBox="1">
          <a:spLocks noChangeArrowheads="1"/>
        </cdr:cNvSpPr>
      </cdr:nvSpPr>
      <cdr:spPr>
        <a:xfrm>
          <a:off x="6353175" y="19050"/>
          <a:ext cx="10763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0.93075</cdr:x>
      <cdr:y>0.46875</cdr:y>
    </cdr:from>
    <cdr:to>
      <cdr:x>0.9945</cdr:x>
      <cdr:y>0.523</cdr:y>
    </cdr:to>
    <cdr:sp>
      <cdr:nvSpPr>
        <cdr:cNvPr id="2" name="TextBox 4"/>
        <cdr:cNvSpPr txBox="1">
          <a:spLocks noChangeArrowheads="1"/>
        </cdr:cNvSpPr>
      </cdr:nvSpPr>
      <cdr:spPr>
        <a:xfrm>
          <a:off x="6953250" y="1333500"/>
          <a:ext cx="4762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0.9205</cdr:x>
      <cdr:y>0.52375</cdr:y>
    </cdr:from>
    <cdr:to>
      <cdr:x>0.99825</cdr:x>
      <cdr:y>0.5785</cdr:y>
    </cdr:to>
    <cdr:sp>
      <cdr:nvSpPr>
        <cdr:cNvPr id="3" name="TextBox 5"/>
        <cdr:cNvSpPr txBox="1">
          <a:spLocks noChangeArrowheads="1"/>
        </cdr:cNvSpPr>
      </cdr:nvSpPr>
      <cdr:spPr>
        <a:xfrm>
          <a:off x="6877050" y="1495425"/>
          <a:ext cx="5810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0.9205</cdr:x>
      <cdr:y>0.5785</cdr:y>
    </cdr:from>
    <cdr:to>
      <cdr:x>0.99825</cdr:x>
      <cdr:y>0.632</cdr:y>
    </cdr:to>
    <cdr:sp>
      <cdr:nvSpPr>
        <cdr:cNvPr id="4" name="TextBox 6"/>
        <cdr:cNvSpPr txBox="1">
          <a:spLocks noChangeArrowheads="1"/>
        </cdr:cNvSpPr>
      </cdr:nvSpPr>
      <cdr:spPr>
        <a:xfrm>
          <a:off x="6877050" y="1647825"/>
          <a:ext cx="5810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0.9345</cdr:x>
      <cdr:y>0.632</cdr:y>
    </cdr:from>
    <cdr:to>
      <cdr:x>0.99825</cdr:x>
      <cdr:y>0.6875</cdr:y>
    </cdr:to>
    <cdr:sp>
      <cdr:nvSpPr>
        <cdr:cNvPr id="5" name="TextBox 7"/>
        <cdr:cNvSpPr txBox="1">
          <a:spLocks noChangeArrowheads="1"/>
        </cdr:cNvSpPr>
      </cdr:nvSpPr>
      <cdr:spPr>
        <a:xfrm>
          <a:off x="6981825" y="1800225"/>
          <a:ext cx="4762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0.557</cdr:x>
      <cdr:y>0.44775</cdr:y>
    </cdr:from>
    <cdr:to>
      <cdr:x>0.65125</cdr:x>
      <cdr:y>0.52375</cdr:y>
    </cdr:to>
    <cdr:sp>
      <cdr:nvSpPr>
        <cdr:cNvPr id="6" name="TextBox 8"/>
        <cdr:cNvSpPr txBox="1">
          <a:spLocks noChangeArrowheads="1"/>
        </cdr:cNvSpPr>
      </cdr:nvSpPr>
      <cdr:spPr>
        <a:xfrm>
          <a:off x="4162425" y="1276350"/>
          <a:ext cx="704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0.84525</cdr:x>
      <cdr:y>0</cdr:y>
    </cdr:from>
    <cdr:to>
      <cdr:x>0.9955</cdr:x>
      <cdr:y>0.07275</cdr:y>
    </cdr:to>
    <cdr:sp>
      <cdr:nvSpPr>
        <cdr:cNvPr id="1" name="TextBox 1"/>
        <cdr:cNvSpPr txBox="1">
          <a:spLocks noChangeArrowheads="1"/>
        </cdr:cNvSpPr>
      </cdr:nvSpPr>
      <cdr:spPr>
        <a:xfrm>
          <a:off x="6296025" y="0"/>
          <a:ext cx="11239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0.92275</cdr:x>
      <cdr:y>0.52425</cdr:y>
    </cdr:from>
    <cdr:to>
      <cdr:x>0.99525</cdr:x>
      <cdr:y>0.56975</cdr:y>
    </cdr:to>
    <cdr:sp>
      <cdr:nvSpPr>
        <cdr:cNvPr id="2" name="TextBox 2"/>
        <cdr:cNvSpPr txBox="1">
          <a:spLocks noChangeArrowheads="1"/>
        </cdr:cNvSpPr>
      </cdr:nvSpPr>
      <cdr:spPr>
        <a:xfrm>
          <a:off x="6877050" y="1466850"/>
          <a:ext cx="5429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0.9255</cdr:x>
      <cdr:y>0.6325</cdr:y>
    </cdr:from>
    <cdr:to>
      <cdr:x>0.9955</cdr:x>
      <cdr:y>0.67825</cdr:y>
    </cdr:to>
    <cdr:sp>
      <cdr:nvSpPr>
        <cdr:cNvPr id="3" name="TextBox 3"/>
        <cdr:cNvSpPr txBox="1">
          <a:spLocks noChangeArrowheads="1"/>
        </cdr:cNvSpPr>
      </cdr:nvSpPr>
      <cdr:spPr>
        <a:xfrm>
          <a:off x="6896100" y="1771650"/>
          <a:ext cx="5238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0.9255</cdr:x>
      <cdr:y>0.67825</cdr:y>
    </cdr:from>
    <cdr:to>
      <cdr:x>0.99575</cdr:x>
      <cdr:y>0.72225</cdr:y>
    </cdr:to>
    <cdr:sp>
      <cdr:nvSpPr>
        <cdr:cNvPr id="4" name="TextBox 4"/>
        <cdr:cNvSpPr txBox="1">
          <a:spLocks noChangeArrowheads="1"/>
        </cdr:cNvSpPr>
      </cdr:nvSpPr>
      <cdr:spPr>
        <a:xfrm>
          <a:off x="6896100" y="1905000"/>
          <a:ext cx="5238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0.9405</cdr:x>
      <cdr:y>0.838</cdr:y>
    </cdr:from>
    <cdr:to>
      <cdr:x>1</cdr:x>
      <cdr:y>0.8835</cdr:y>
    </cdr:to>
    <cdr:sp>
      <cdr:nvSpPr>
        <cdr:cNvPr id="5" name="TextBox 5"/>
        <cdr:cNvSpPr txBox="1">
          <a:spLocks noChangeArrowheads="1"/>
        </cdr:cNvSpPr>
      </cdr:nvSpPr>
      <cdr:spPr>
        <a:xfrm>
          <a:off x="7010400" y="2352675"/>
          <a:ext cx="4476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0.56275</cdr:x>
      <cdr:y>0.498</cdr:y>
    </cdr:from>
    <cdr:to>
      <cdr:x>0.64875</cdr:x>
      <cdr:y>0.542</cdr:y>
    </cdr:to>
    <cdr:sp>
      <cdr:nvSpPr>
        <cdr:cNvPr id="6" name="TextBox 6"/>
        <cdr:cNvSpPr txBox="1">
          <a:spLocks noChangeArrowheads="1"/>
        </cdr:cNvSpPr>
      </cdr:nvSpPr>
      <cdr:spPr>
        <a:xfrm>
          <a:off x="4191000" y="1390650"/>
          <a:ext cx="6381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0.864</cdr:x>
      <cdr:y>0.00325</cdr:y>
    </cdr:from>
    <cdr:to>
      <cdr:x>0.99975</cdr:x>
      <cdr:y>0.07925</cdr:y>
    </cdr:to>
    <cdr:sp>
      <cdr:nvSpPr>
        <cdr:cNvPr id="1" name="TextBox 1"/>
        <cdr:cNvSpPr txBox="1">
          <a:spLocks noChangeArrowheads="1"/>
        </cdr:cNvSpPr>
      </cdr:nvSpPr>
      <cdr:spPr>
        <a:xfrm>
          <a:off x="6448425" y="0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0.9375</cdr:x>
      <cdr:y>0.4495</cdr:y>
    </cdr:from>
    <cdr:to>
      <cdr:x>1</cdr:x>
      <cdr:y>0.52175</cdr:y>
    </cdr:to>
    <cdr:sp>
      <cdr:nvSpPr>
        <cdr:cNvPr id="2" name="TextBox 2"/>
        <cdr:cNvSpPr txBox="1">
          <a:spLocks noChangeArrowheads="1"/>
        </cdr:cNvSpPr>
      </cdr:nvSpPr>
      <cdr:spPr>
        <a:xfrm>
          <a:off x="7000875" y="1228725"/>
          <a:ext cx="466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0.9375</cdr:x>
      <cdr:y>0.50175</cdr:y>
    </cdr:from>
    <cdr:to>
      <cdr:x>1</cdr:x>
      <cdr:y>0.55375</cdr:y>
    </cdr:to>
    <cdr:sp>
      <cdr:nvSpPr>
        <cdr:cNvPr id="3" name="TextBox 3"/>
        <cdr:cNvSpPr txBox="1">
          <a:spLocks noChangeArrowheads="1"/>
        </cdr:cNvSpPr>
      </cdr:nvSpPr>
      <cdr:spPr>
        <a:xfrm>
          <a:off x="7000875" y="1381125"/>
          <a:ext cx="466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0.95975</cdr:x>
      <cdr:y>0.55375</cdr:y>
    </cdr:from>
    <cdr:to>
      <cdr:x>1</cdr:x>
      <cdr:y>0.6145</cdr:y>
    </cdr:to>
    <cdr:sp>
      <cdr:nvSpPr>
        <cdr:cNvPr id="4" name="TextBox 4"/>
        <cdr:cNvSpPr txBox="1">
          <a:spLocks noChangeArrowheads="1"/>
        </cdr:cNvSpPr>
      </cdr:nvSpPr>
      <cdr:spPr>
        <a:xfrm>
          <a:off x="7162800" y="15240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0.952</cdr:x>
      <cdr:y>0.6145</cdr:y>
    </cdr:from>
    <cdr:to>
      <cdr:x>1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7105650" y="1685925"/>
          <a:ext cx="3619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0.578</cdr:x>
      <cdr:y>0.4495</cdr:y>
    </cdr:from>
    <cdr:to>
      <cdr:x>0.668</cdr:x>
      <cdr:y>0.53375</cdr:y>
    </cdr:to>
    <cdr:sp>
      <cdr:nvSpPr>
        <cdr:cNvPr id="6" name="TextBox 6"/>
        <cdr:cNvSpPr txBox="1">
          <a:spLocks noChangeArrowheads="1"/>
        </cdr:cNvSpPr>
      </cdr:nvSpPr>
      <cdr:spPr>
        <a:xfrm>
          <a:off x="4314825" y="1228725"/>
          <a:ext cx="6762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47625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610475"/>
        <a:ext cx="74676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75" customWidth="1"/>
    <col min="2" max="2" width="7.25390625" style="322" customWidth="1"/>
    <col min="3" max="3" width="9.625" style="281" customWidth="1"/>
    <col min="4" max="4" width="9.00390625" style="275" customWidth="1"/>
    <col min="5" max="5" width="20.00390625" style="275" bestFit="1" customWidth="1"/>
    <col min="6" max="6" width="18.625" style="275" customWidth="1"/>
    <col min="7" max="7" width="7.75390625" style="275" customWidth="1"/>
    <col min="8" max="8" width="2.375" style="275" customWidth="1"/>
    <col min="9" max="9" width="7.75390625" style="275" customWidth="1"/>
    <col min="10" max="16384" width="9.00390625" style="275" customWidth="1"/>
  </cols>
  <sheetData>
    <row r="1" spans="1:8" ht="21" customHeight="1">
      <c r="A1" s="271"/>
      <c r="B1" s="301"/>
      <c r="C1" s="273"/>
      <c r="D1" s="272"/>
      <c r="E1" s="272"/>
      <c r="F1" s="272"/>
      <c r="G1" s="272"/>
      <c r="H1" s="274"/>
    </row>
    <row r="2" spans="1:8" ht="24">
      <c r="A2" s="439" t="s">
        <v>166</v>
      </c>
      <c r="B2" s="440"/>
      <c r="C2" s="440"/>
      <c r="D2" s="440"/>
      <c r="E2" s="440"/>
      <c r="F2" s="440"/>
      <c r="G2" s="440"/>
      <c r="H2" s="441"/>
    </row>
    <row r="3" spans="1:8" ht="30" customHeight="1">
      <c r="A3" s="442" t="s">
        <v>240</v>
      </c>
      <c r="B3" s="440"/>
      <c r="C3" s="440"/>
      <c r="D3" s="440"/>
      <c r="E3" s="440"/>
      <c r="F3" s="440"/>
      <c r="G3" s="440"/>
      <c r="H3" s="441"/>
    </row>
    <row r="4" spans="1:8" ht="17.25">
      <c r="A4" s="155"/>
      <c r="B4" s="302"/>
      <c r="C4" s="277"/>
      <c r="D4" s="42"/>
      <c r="E4" s="42"/>
      <c r="F4" s="42"/>
      <c r="G4" s="42"/>
      <c r="H4" s="278"/>
    </row>
    <row r="5" spans="1:8" ht="17.25">
      <c r="A5" s="333"/>
      <c r="B5" s="334"/>
      <c r="C5" s="334"/>
      <c r="D5" s="334"/>
      <c r="E5" s="334"/>
      <c r="F5" s="334"/>
      <c r="G5" s="334"/>
      <c r="H5" s="335"/>
    </row>
    <row r="6" spans="1:8" ht="23.25" customHeight="1">
      <c r="A6" s="329"/>
      <c r="B6" s="331" t="s">
        <v>181</v>
      </c>
      <c r="C6" s="330"/>
      <c r="D6" s="332" t="s">
        <v>182</v>
      </c>
      <c r="E6" s="332"/>
      <c r="F6" s="276"/>
      <c r="G6" s="276"/>
      <c r="H6" s="278"/>
    </row>
    <row r="7" spans="1:8" s="286" customFormat="1" ht="16.5" customHeight="1">
      <c r="A7" s="282"/>
      <c r="B7" s="303">
        <v>1</v>
      </c>
      <c r="C7" s="293"/>
      <c r="D7" s="276" t="s">
        <v>162</v>
      </c>
      <c r="E7" s="276"/>
      <c r="F7" s="276"/>
      <c r="G7" s="284"/>
      <c r="H7" s="285"/>
    </row>
    <row r="8" spans="1:8" s="286" customFormat="1" ht="16.5" customHeight="1">
      <c r="A8" s="282"/>
      <c r="B8" s="304"/>
      <c r="C8" s="293"/>
      <c r="D8" s="276"/>
      <c r="E8" s="276"/>
      <c r="F8" s="276"/>
      <c r="G8" s="276"/>
      <c r="H8" s="285"/>
    </row>
    <row r="9" spans="1:8" s="286" customFormat="1" ht="16.5" customHeight="1">
      <c r="A9" s="282"/>
      <c r="B9" s="305">
        <v>2</v>
      </c>
      <c r="C9" s="293"/>
      <c r="D9" s="276" t="s">
        <v>163</v>
      </c>
      <c r="E9" s="276"/>
      <c r="F9" s="276"/>
      <c r="G9" s="284"/>
      <c r="H9" s="285"/>
    </row>
    <row r="10" spans="1:8" s="286" customFormat="1" ht="16.5" customHeight="1">
      <c r="A10" s="282"/>
      <c r="B10" s="304"/>
      <c r="C10" s="293"/>
      <c r="D10" s="276"/>
      <c r="E10" s="276"/>
      <c r="F10" s="276"/>
      <c r="G10" s="276"/>
      <c r="H10" s="285"/>
    </row>
    <row r="11" spans="1:8" s="286" customFormat="1" ht="16.5" customHeight="1">
      <c r="A11" s="282"/>
      <c r="B11" s="306">
        <v>3</v>
      </c>
      <c r="C11" s="293"/>
      <c r="D11" s="276" t="s">
        <v>164</v>
      </c>
      <c r="E11" s="276"/>
      <c r="F11" s="276"/>
      <c r="G11" s="284"/>
      <c r="H11" s="285"/>
    </row>
    <row r="12" spans="1:8" s="286" customFormat="1" ht="16.5" customHeight="1">
      <c r="A12" s="282"/>
      <c r="B12" s="304"/>
      <c r="C12" s="293"/>
      <c r="D12" s="276"/>
      <c r="E12" s="276"/>
      <c r="F12" s="276"/>
      <c r="G12" s="276"/>
      <c r="H12" s="285"/>
    </row>
    <row r="13" spans="1:8" s="286" customFormat="1" ht="16.5" customHeight="1">
      <c r="A13" s="282"/>
      <c r="B13" s="307">
        <v>4</v>
      </c>
      <c r="C13" s="293"/>
      <c r="D13" s="276" t="s">
        <v>165</v>
      </c>
      <c r="E13" s="276"/>
      <c r="F13" s="276"/>
      <c r="G13" s="284"/>
      <c r="H13" s="285"/>
    </row>
    <row r="14" spans="1:8" s="286" customFormat="1" ht="16.5" customHeight="1">
      <c r="A14" s="282"/>
      <c r="B14" s="304" t="s">
        <v>88</v>
      </c>
      <c r="C14" s="293"/>
      <c r="D14" s="276"/>
      <c r="E14" s="276"/>
      <c r="F14" s="276"/>
      <c r="G14" s="276"/>
      <c r="H14" s="285"/>
    </row>
    <row r="15" spans="1:8" s="286" customFormat="1" ht="16.5" customHeight="1">
      <c r="A15" s="282"/>
      <c r="B15" s="308">
        <v>5</v>
      </c>
      <c r="C15" s="297"/>
      <c r="D15" s="276" t="s">
        <v>168</v>
      </c>
      <c r="E15" s="276"/>
      <c r="F15" s="276"/>
      <c r="G15" s="284"/>
      <c r="H15" s="285"/>
    </row>
    <row r="16" spans="1:8" s="286" customFormat="1" ht="16.5" customHeight="1">
      <c r="A16" s="282"/>
      <c r="B16" s="304"/>
      <c r="C16" s="293"/>
      <c r="D16" s="276"/>
      <c r="E16" s="276"/>
      <c r="F16" s="276"/>
      <c r="G16" s="276"/>
      <c r="H16" s="285"/>
    </row>
    <row r="17" spans="1:8" s="286" customFormat="1" ht="16.5" customHeight="1">
      <c r="A17" s="282"/>
      <c r="B17" s="309">
        <v>6</v>
      </c>
      <c r="C17" s="293"/>
      <c r="D17" s="276" t="s">
        <v>169</v>
      </c>
      <c r="E17" s="276"/>
      <c r="F17" s="276"/>
      <c r="G17" s="276"/>
      <c r="H17" s="285"/>
    </row>
    <row r="18" spans="1:8" s="286" customFormat="1" ht="16.5" customHeight="1">
      <c r="A18" s="282"/>
      <c r="B18" s="304"/>
      <c r="C18" s="293"/>
      <c r="D18" s="276"/>
      <c r="E18" s="276"/>
      <c r="F18" s="276"/>
      <c r="G18" s="276"/>
      <c r="H18" s="285"/>
    </row>
    <row r="19" spans="1:8" s="286" customFormat="1" ht="16.5" customHeight="1">
      <c r="A19" s="282"/>
      <c r="B19" s="310">
        <v>7</v>
      </c>
      <c r="C19" s="293"/>
      <c r="D19" s="276" t="s">
        <v>170</v>
      </c>
      <c r="E19" s="276"/>
      <c r="F19" s="276"/>
      <c r="G19" s="276"/>
      <c r="H19" s="285"/>
    </row>
    <row r="20" spans="1:8" s="286" customFormat="1" ht="16.5" customHeight="1">
      <c r="A20" s="282"/>
      <c r="B20" s="304"/>
      <c r="C20" s="293"/>
      <c r="D20" s="276"/>
      <c r="E20" s="276"/>
      <c r="F20" s="276"/>
      <c r="G20" s="276"/>
      <c r="H20" s="285"/>
    </row>
    <row r="21" spans="1:8" s="286" customFormat="1" ht="16.5" customHeight="1">
      <c r="A21" s="282"/>
      <c r="B21" s="311">
        <v>8</v>
      </c>
      <c r="C21" s="293"/>
      <c r="D21" s="276" t="s">
        <v>167</v>
      </c>
      <c r="E21" s="276"/>
      <c r="F21" s="276"/>
      <c r="G21" s="276"/>
      <c r="H21" s="285"/>
    </row>
    <row r="22" spans="1:8" s="286" customFormat="1" ht="16.5" customHeight="1">
      <c r="A22" s="282"/>
      <c r="B22" s="304"/>
      <c r="C22" s="293"/>
      <c r="D22" s="276"/>
      <c r="E22" s="276"/>
      <c r="F22" s="276"/>
      <c r="G22" s="276"/>
      <c r="H22" s="285"/>
    </row>
    <row r="23" spans="1:8" s="286" customFormat="1" ht="16.5" customHeight="1">
      <c r="A23" s="282"/>
      <c r="B23" s="312">
        <v>9</v>
      </c>
      <c r="C23" s="293"/>
      <c r="D23" s="276" t="s">
        <v>171</v>
      </c>
      <c r="E23" s="276"/>
      <c r="F23" s="276"/>
      <c r="G23" s="276"/>
      <c r="H23" s="285"/>
    </row>
    <row r="24" spans="1:8" s="286" customFormat="1" ht="16.5" customHeight="1">
      <c r="A24" s="282"/>
      <c r="B24" s="304"/>
      <c r="C24" s="293"/>
      <c r="D24" s="276"/>
      <c r="E24" s="276"/>
      <c r="F24" s="276"/>
      <c r="G24" s="276"/>
      <c r="H24" s="285"/>
    </row>
    <row r="25" spans="1:8" s="286" customFormat="1" ht="16.5" customHeight="1">
      <c r="A25" s="282"/>
      <c r="B25" s="313">
        <v>10</v>
      </c>
      <c r="C25" s="293"/>
      <c r="D25" s="276" t="s">
        <v>172</v>
      </c>
      <c r="E25" s="276"/>
      <c r="F25" s="276"/>
      <c r="G25" s="276"/>
      <c r="H25" s="285"/>
    </row>
    <row r="26" spans="1:8" s="286" customFormat="1" ht="16.5" customHeight="1">
      <c r="A26" s="282"/>
      <c r="B26" s="304"/>
      <c r="C26" s="293"/>
      <c r="D26" s="276"/>
      <c r="E26" s="276"/>
      <c r="F26" s="276"/>
      <c r="G26" s="276"/>
      <c r="H26" s="285"/>
    </row>
    <row r="27" spans="1:8" s="286" customFormat="1" ht="16.5" customHeight="1">
      <c r="A27" s="282"/>
      <c r="B27" s="314">
        <v>11</v>
      </c>
      <c r="C27" s="293"/>
      <c r="D27" s="276" t="s">
        <v>173</v>
      </c>
      <c r="E27" s="276"/>
      <c r="F27" s="276"/>
      <c r="G27" s="276"/>
      <c r="H27" s="285"/>
    </row>
    <row r="28" spans="1:8" s="286" customFormat="1" ht="16.5" customHeight="1">
      <c r="A28" s="282"/>
      <c r="B28" s="304"/>
      <c r="C28" s="293"/>
      <c r="D28" s="276"/>
      <c r="E28" s="276"/>
      <c r="F28" s="276"/>
      <c r="G28" s="276"/>
      <c r="H28" s="285"/>
    </row>
    <row r="29" spans="1:8" s="286" customFormat="1" ht="16.5" customHeight="1">
      <c r="A29" s="282"/>
      <c r="B29" s="316">
        <v>12</v>
      </c>
      <c r="C29" s="293"/>
      <c r="D29" s="276" t="s">
        <v>174</v>
      </c>
      <c r="E29" s="276"/>
      <c r="F29" s="276"/>
      <c r="G29" s="276"/>
      <c r="H29" s="285"/>
    </row>
    <row r="30" spans="1:8" s="286" customFormat="1" ht="16.5" customHeight="1">
      <c r="A30" s="287"/>
      <c r="B30" s="315"/>
      <c r="C30" s="298"/>
      <c r="D30" s="288"/>
      <c r="E30" s="288"/>
      <c r="F30" s="288"/>
      <c r="G30" s="288"/>
      <c r="H30" s="289"/>
    </row>
    <row r="31" spans="1:8" s="286" customFormat="1" ht="16.5" customHeight="1">
      <c r="A31" s="282"/>
      <c r="B31" s="323">
        <v>13</v>
      </c>
      <c r="C31" s="299"/>
      <c r="D31" s="276" t="s">
        <v>175</v>
      </c>
      <c r="E31" s="276"/>
      <c r="F31" s="276"/>
      <c r="G31" s="276"/>
      <c r="H31" s="285"/>
    </row>
    <row r="32" spans="1:8" s="286" customFormat="1" ht="16.5" customHeight="1">
      <c r="A32" s="282"/>
      <c r="B32" s="304"/>
      <c r="C32" s="293"/>
      <c r="D32" s="276"/>
      <c r="E32" s="276"/>
      <c r="F32" s="276"/>
      <c r="G32" s="276"/>
      <c r="H32" s="285"/>
    </row>
    <row r="33" spans="1:8" s="286" customFormat="1" ht="16.5" customHeight="1">
      <c r="A33" s="282"/>
      <c r="B33" s="317">
        <v>14</v>
      </c>
      <c r="C33" s="293"/>
      <c r="D33" s="276" t="s">
        <v>176</v>
      </c>
      <c r="E33" s="276"/>
      <c r="F33" s="276"/>
      <c r="G33" s="276"/>
      <c r="H33" s="285"/>
    </row>
    <row r="34" spans="1:8" s="286" customFormat="1" ht="16.5" customHeight="1">
      <c r="A34" s="290"/>
      <c r="B34" s="304"/>
      <c r="C34" s="293"/>
      <c r="D34" s="291"/>
      <c r="E34" s="291"/>
      <c r="F34" s="291"/>
      <c r="G34" s="291"/>
      <c r="H34" s="292"/>
    </row>
    <row r="35" spans="1:8" s="286" customFormat="1" ht="16.5" customHeight="1">
      <c r="A35" s="294"/>
      <c r="B35" s="318">
        <v>15</v>
      </c>
      <c r="C35" s="293"/>
      <c r="D35" s="295" t="s">
        <v>179</v>
      </c>
      <c r="E35" s="295" t="s">
        <v>180</v>
      </c>
      <c r="F35" s="295"/>
      <c r="G35" s="295"/>
      <c r="H35" s="296"/>
    </row>
    <row r="36" spans="1:8" s="286" customFormat="1" ht="16.5" customHeight="1">
      <c r="A36" s="290"/>
      <c r="B36" s="319"/>
      <c r="C36" s="300"/>
      <c r="D36" s="291"/>
      <c r="E36" s="291"/>
      <c r="F36" s="291"/>
      <c r="G36" s="291"/>
      <c r="H36" s="292"/>
    </row>
    <row r="37" spans="1:8" s="286" customFormat="1" ht="16.5" customHeight="1">
      <c r="A37" s="282"/>
      <c r="B37" s="320">
        <v>16</v>
      </c>
      <c r="C37" s="299"/>
      <c r="D37" s="276" t="s">
        <v>177</v>
      </c>
      <c r="E37" s="276"/>
      <c r="F37" s="276"/>
      <c r="G37" s="276"/>
      <c r="H37" s="285"/>
    </row>
    <row r="38" spans="1:8" s="286" customFormat="1" ht="16.5" customHeight="1">
      <c r="A38" s="282"/>
      <c r="B38" s="304"/>
      <c r="C38" s="293"/>
      <c r="D38" s="276"/>
      <c r="E38" s="276"/>
      <c r="F38" s="276"/>
      <c r="G38" s="276"/>
      <c r="H38" s="285"/>
    </row>
    <row r="39" spans="1:8" s="286" customFormat="1" ht="16.5" customHeight="1">
      <c r="A39" s="282"/>
      <c r="B39" s="321">
        <v>17</v>
      </c>
      <c r="C39" s="299"/>
      <c r="D39" s="276" t="s">
        <v>178</v>
      </c>
      <c r="E39" s="276"/>
      <c r="F39" s="276"/>
      <c r="G39" s="276"/>
      <c r="H39" s="285"/>
    </row>
    <row r="40" spans="1:8" s="286" customFormat="1" ht="16.5" customHeight="1">
      <c r="A40" s="282"/>
      <c r="B40" s="321"/>
      <c r="C40" s="299"/>
      <c r="D40" s="276"/>
      <c r="E40" s="276"/>
      <c r="F40" s="276"/>
      <c r="G40" s="276"/>
      <c r="H40" s="285"/>
    </row>
    <row r="41" spans="1:8" s="286" customFormat="1" ht="16.5" customHeight="1">
      <c r="A41" s="282"/>
      <c r="B41" s="304"/>
      <c r="C41" s="283"/>
      <c r="D41" s="276"/>
      <c r="E41" s="276"/>
      <c r="F41" s="276"/>
      <c r="G41" s="276"/>
      <c r="H41" s="285"/>
    </row>
    <row r="42" spans="1:8" s="286" customFormat="1" ht="29.25" customHeight="1">
      <c r="A42" s="443" t="s">
        <v>183</v>
      </c>
      <c r="B42" s="444"/>
      <c r="C42" s="444"/>
      <c r="D42" s="444"/>
      <c r="E42" s="444"/>
      <c r="F42" s="444"/>
      <c r="G42" s="444"/>
      <c r="H42" s="445"/>
    </row>
    <row r="43" spans="1:8" s="286" customFormat="1" ht="14.25">
      <c r="A43" s="324"/>
      <c r="B43" s="325"/>
      <c r="C43" s="326"/>
      <c r="D43" s="327"/>
      <c r="E43" s="327"/>
      <c r="F43" s="327"/>
      <c r="G43" s="327"/>
      <c r="H43" s="328"/>
    </row>
    <row r="44" spans="1:8" s="280" customFormat="1" ht="17.25">
      <c r="A44" s="279"/>
      <c r="B44" s="302"/>
      <c r="C44" s="277"/>
      <c r="D44" s="279"/>
      <c r="E44" s="279"/>
      <c r="F44" s="279"/>
      <c r="G44" s="279"/>
      <c r="H44" s="279"/>
    </row>
    <row r="45" spans="1:8" s="280" customFormat="1" ht="17.25">
      <c r="A45" s="279"/>
      <c r="B45" s="302"/>
      <c r="C45" s="277"/>
      <c r="D45" s="279"/>
      <c r="E45" s="279"/>
      <c r="F45" s="279"/>
      <c r="G45" s="279"/>
      <c r="H45" s="279"/>
    </row>
    <row r="46" spans="1:8" s="280" customFormat="1" ht="17.25">
      <c r="A46" s="279"/>
      <c r="B46" s="302"/>
      <c r="C46" s="277"/>
      <c r="D46" s="279"/>
      <c r="E46" s="279"/>
      <c r="F46" s="279"/>
      <c r="G46" s="279"/>
      <c r="H46" s="279"/>
    </row>
    <row r="47" spans="1:8" s="280" customFormat="1" ht="17.25">
      <c r="A47" s="279"/>
      <c r="B47" s="302"/>
      <c r="C47" s="277"/>
      <c r="D47" s="279"/>
      <c r="E47" s="279"/>
      <c r="F47" s="279"/>
      <c r="G47" s="279"/>
      <c r="H47" s="279"/>
    </row>
    <row r="48" spans="1:8" s="280" customFormat="1" ht="17.25">
      <c r="A48" s="279"/>
      <c r="B48" s="302"/>
      <c r="C48" s="277"/>
      <c r="D48" s="279"/>
      <c r="E48" s="279"/>
      <c r="F48" s="279"/>
      <c r="G48" s="279"/>
      <c r="H48" s="279"/>
    </row>
    <row r="49" spans="1:8" s="280" customFormat="1" ht="17.25">
      <c r="A49" s="279"/>
      <c r="B49" s="302"/>
      <c r="C49" s="277"/>
      <c r="D49" s="279"/>
      <c r="E49" s="279"/>
      <c r="F49" s="279"/>
      <c r="G49" s="279"/>
      <c r="H49" s="279"/>
    </row>
    <row r="50" spans="1:8" s="280" customFormat="1" ht="17.25">
      <c r="A50" s="279"/>
      <c r="B50" s="302"/>
      <c r="C50" s="277"/>
      <c r="D50" s="279"/>
      <c r="E50" s="279"/>
      <c r="F50" s="279"/>
      <c r="G50" s="279"/>
      <c r="H50" s="279"/>
    </row>
    <row r="51" spans="1:8" s="280" customFormat="1" ht="17.25">
      <c r="A51" s="279"/>
      <c r="B51" s="302"/>
      <c r="C51" s="277"/>
      <c r="D51" s="279"/>
      <c r="E51" s="279"/>
      <c r="F51" s="279"/>
      <c r="G51" s="279"/>
      <c r="H51" s="279"/>
    </row>
    <row r="52" spans="1:8" s="280" customFormat="1" ht="17.25">
      <c r="A52" s="279"/>
      <c r="B52" s="302"/>
      <c r="C52" s="277"/>
      <c r="D52" s="279"/>
      <c r="E52" s="279"/>
      <c r="F52" s="279"/>
      <c r="G52" s="279"/>
      <c r="H52" s="279"/>
    </row>
    <row r="53" spans="1:8" s="280" customFormat="1" ht="17.25">
      <c r="A53" s="279"/>
      <c r="B53" s="302"/>
      <c r="C53" s="277"/>
      <c r="D53" s="279"/>
      <c r="E53" s="279"/>
      <c r="F53" s="279"/>
      <c r="G53" s="279"/>
      <c r="H53" s="279"/>
    </row>
    <row r="54" spans="1:8" s="280" customFormat="1" ht="17.25">
      <c r="A54" s="279"/>
      <c r="B54" s="302"/>
      <c r="C54" s="277"/>
      <c r="D54" s="279"/>
      <c r="E54" s="279"/>
      <c r="F54" s="279"/>
      <c r="G54" s="279"/>
      <c r="H54" s="279"/>
    </row>
    <row r="55" spans="2:3" s="280" customFormat="1" ht="17.25">
      <c r="B55" s="322"/>
      <c r="C55" s="281"/>
    </row>
    <row r="56" spans="2:3" s="280" customFormat="1" ht="17.25">
      <c r="B56" s="322"/>
      <c r="C56" s="281"/>
    </row>
    <row r="57" spans="2:3" s="280" customFormat="1" ht="17.25">
      <c r="B57" s="322"/>
      <c r="C57" s="281"/>
    </row>
    <row r="58" spans="2:3" s="280" customFormat="1" ht="17.25">
      <c r="B58" s="322"/>
      <c r="C58" s="281"/>
    </row>
    <row r="59" spans="2:3" s="280" customFormat="1" ht="17.25">
      <c r="B59" s="322"/>
      <c r="C59" s="281"/>
    </row>
    <row r="60" spans="2:3" s="280" customFormat="1" ht="17.25">
      <c r="B60" s="322"/>
      <c r="C60" s="281"/>
    </row>
    <row r="61" spans="2:3" s="280" customFormat="1" ht="17.25">
      <c r="B61" s="322"/>
      <c r="C61" s="281"/>
    </row>
    <row r="62" spans="2:3" s="280" customFormat="1" ht="17.25">
      <c r="B62" s="322"/>
      <c r="C62" s="281"/>
    </row>
    <row r="63" spans="2:3" s="280" customFormat="1" ht="17.25">
      <c r="B63" s="322"/>
      <c r="C63" s="281"/>
    </row>
    <row r="64" spans="2:3" s="280" customFormat="1" ht="17.25">
      <c r="B64" s="322"/>
      <c r="C64" s="281"/>
    </row>
    <row r="65" spans="2:3" s="280" customFormat="1" ht="17.25">
      <c r="B65" s="322"/>
      <c r="C65" s="281"/>
    </row>
    <row r="66" spans="2:3" s="280" customFormat="1" ht="17.25">
      <c r="B66" s="322"/>
      <c r="C66" s="281"/>
    </row>
    <row r="67" spans="2:3" s="280" customFormat="1" ht="17.25">
      <c r="B67" s="322"/>
      <c r="C67" s="281"/>
    </row>
    <row r="68" spans="2:3" s="280" customFormat="1" ht="17.25">
      <c r="B68" s="322"/>
      <c r="C68" s="281"/>
    </row>
    <row r="69" spans="2:3" s="280" customFormat="1" ht="17.25">
      <c r="B69" s="322"/>
      <c r="C69" s="281"/>
    </row>
    <row r="70" spans="2:3" s="280" customFormat="1" ht="17.25">
      <c r="B70" s="322"/>
      <c r="C70" s="281"/>
    </row>
    <row r="71" spans="2:3" s="280" customFormat="1" ht="17.25">
      <c r="B71" s="322"/>
      <c r="C71" s="281"/>
    </row>
    <row r="72" spans="2:3" s="280" customFormat="1" ht="17.25">
      <c r="B72" s="322"/>
      <c r="C72" s="281"/>
    </row>
    <row r="73" spans="2:3" s="280" customFormat="1" ht="17.25">
      <c r="B73" s="322"/>
      <c r="C73" s="281"/>
    </row>
    <row r="74" spans="2:3" s="280" customFormat="1" ht="17.25">
      <c r="B74" s="322"/>
      <c r="C74" s="281"/>
    </row>
    <row r="75" spans="2:3" s="280" customFormat="1" ht="17.25">
      <c r="B75" s="322"/>
      <c r="C75" s="281"/>
    </row>
    <row r="76" spans="2:3" s="280" customFormat="1" ht="17.25">
      <c r="B76" s="322"/>
      <c r="C76" s="281"/>
    </row>
    <row r="77" spans="2:3" s="280" customFormat="1" ht="17.25">
      <c r="B77" s="322"/>
      <c r="C77" s="281"/>
    </row>
    <row r="78" spans="2:3" s="280" customFormat="1" ht="17.25">
      <c r="B78" s="322"/>
      <c r="C78" s="281"/>
    </row>
    <row r="79" spans="2:3" s="280" customFormat="1" ht="17.25">
      <c r="B79" s="322"/>
      <c r="C79" s="281"/>
    </row>
    <row r="80" spans="2:3" s="280" customFormat="1" ht="17.25">
      <c r="B80" s="322"/>
      <c r="C80" s="281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60"/>
      <c r="B1" s="461"/>
      <c r="C1" s="461"/>
      <c r="D1" s="461"/>
      <c r="E1" s="461"/>
      <c r="F1" s="461"/>
      <c r="G1" s="461"/>
      <c r="H1" s="50"/>
      <c r="I1" s="50"/>
    </row>
    <row r="19" ht="13.5">
      <c r="I19" s="59"/>
    </row>
    <row r="20" ht="14.25" thickBot="1"/>
    <row r="21" spans="1:7" ht="13.5">
      <c r="A21" s="103" t="s">
        <v>61</v>
      </c>
      <c r="B21" s="104" t="s">
        <v>62</v>
      </c>
      <c r="C21" s="85" t="s">
        <v>213</v>
      </c>
      <c r="D21" s="85" t="s">
        <v>161</v>
      </c>
      <c r="E21" s="104" t="s">
        <v>55</v>
      </c>
      <c r="F21" s="104" t="s">
        <v>63</v>
      </c>
      <c r="G21" s="105" t="s">
        <v>84</v>
      </c>
    </row>
    <row r="22" spans="1:7" ht="13.5">
      <c r="A22" s="106">
        <v>1</v>
      </c>
      <c r="B22" s="181" t="s">
        <v>204</v>
      </c>
      <c r="C22" s="9">
        <v>25507</v>
      </c>
      <c r="D22" s="9">
        <v>21384</v>
      </c>
      <c r="E22" s="121">
        <v>97.6</v>
      </c>
      <c r="F22" s="45">
        <f>SUM(C22/D22*100)</f>
        <v>119.28077066965956</v>
      </c>
      <c r="G22" s="107"/>
    </row>
    <row r="23" spans="1:7" ht="13.5">
      <c r="A23" s="106">
        <v>2</v>
      </c>
      <c r="B23" s="181" t="s">
        <v>190</v>
      </c>
      <c r="C23" s="9">
        <v>12102</v>
      </c>
      <c r="D23" s="9">
        <v>15994</v>
      </c>
      <c r="E23" s="121">
        <v>82.3</v>
      </c>
      <c r="F23" s="45">
        <f>SUM(C23/D23*100)</f>
        <v>75.66587470301363</v>
      </c>
      <c r="G23" s="107"/>
    </row>
    <row r="24" spans="1:7" ht="13.5">
      <c r="A24" s="106">
        <v>3</v>
      </c>
      <c r="B24" s="181" t="s">
        <v>187</v>
      </c>
      <c r="C24" s="9">
        <v>8368</v>
      </c>
      <c r="D24" s="9">
        <v>6625</v>
      </c>
      <c r="E24" s="121">
        <v>93.9</v>
      </c>
      <c r="F24" s="45">
        <f aca="true" t="shared" si="0" ref="F24:F32">SUM(C24/D24*100)</f>
        <v>126.30943396226415</v>
      </c>
      <c r="G24" s="107"/>
    </row>
    <row r="25" spans="1:7" ht="13.5">
      <c r="A25" s="106">
        <v>4</v>
      </c>
      <c r="B25" s="181" t="s">
        <v>207</v>
      </c>
      <c r="C25" s="9">
        <v>6632</v>
      </c>
      <c r="D25" s="9">
        <v>2320</v>
      </c>
      <c r="E25" s="121">
        <v>118.7</v>
      </c>
      <c r="F25" s="45">
        <f t="shared" si="0"/>
        <v>285.8620689655172</v>
      </c>
      <c r="G25" s="107"/>
    </row>
    <row r="26" spans="1:7" ht="13.5" customHeight="1">
      <c r="A26" s="106">
        <v>5</v>
      </c>
      <c r="B26" s="181" t="s">
        <v>192</v>
      </c>
      <c r="C26" s="9">
        <v>5909</v>
      </c>
      <c r="D26" s="9">
        <v>3230</v>
      </c>
      <c r="E26" s="121">
        <v>118.4</v>
      </c>
      <c r="F26" s="45">
        <f t="shared" si="0"/>
        <v>182.94117647058823</v>
      </c>
      <c r="G26" s="107"/>
    </row>
    <row r="27" spans="1:7" ht="13.5" customHeight="1">
      <c r="A27" s="106">
        <v>6</v>
      </c>
      <c r="B27" s="181" t="s">
        <v>200</v>
      </c>
      <c r="C27" s="9">
        <v>5635</v>
      </c>
      <c r="D27" s="9">
        <v>4197</v>
      </c>
      <c r="E27" s="121">
        <v>91.5</v>
      </c>
      <c r="F27" s="45">
        <f t="shared" si="0"/>
        <v>134.26256850131045</v>
      </c>
      <c r="G27" s="107"/>
    </row>
    <row r="28" spans="1:7" ht="13.5" customHeight="1">
      <c r="A28" s="106">
        <v>7</v>
      </c>
      <c r="B28" s="181" t="s">
        <v>189</v>
      </c>
      <c r="C28" s="112">
        <v>4914</v>
      </c>
      <c r="D28" s="112">
        <v>4937</v>
      </c>
      <c r="E28" s="121">
        <v>92.3</v>
      </c>
      <c r="F28" s="45">
        <f t="shared" si="0"/>
        <v>99.53413003848492</v>
      </c>
      <c r="G28" s="107"/>
    </row>
    <row r="29" spans="1:7" ht="13.5" customHeight="1">
      <c r="A29" s="106">
        <v>8</v>
      </c>
      <c r="B29" s="181" t="s">
        <v>184</v>
      </c>
      <c r="C29" s="112">
        <v>4776</v>
      </c>
      <c r="D29" s="112">
        <v>3050</v>
      </c>
      <c r="E29" s="121">
        <v>132.3</v>
      </c>
      <c r="F29" s="45">
        <f t="shared" si="0"/>
        <v>156.59016393442622</v>
      </c>
      <c r="G29" s="107"/>
    </row>
    <row r="30" spans="1:7" ht="13.5" customHeight="1">
      <c r="A30" s="106">
        <v>9</v>
      </c>
      <c r="B30" s="181" t="s">
        <v>123</v>
      </c>
      <c r="C30" s="112">
        <v>4219</v>
      </c>
      <c r="D30" s="112">
        <v>5091</v>
      </c>
      <c r="E30" s="121">
        <v>113.5</v>
      </c>
      <c r="F30" s="45">
        <f t="shared" si="0"/>
        <v>82.87173443331369</v>
      </c>
      <c r="G30" s="107"/>
    </row>
    <row r="31" spans="1:7" ht="13.5" customHeight="1" thickBot="1">
      <c r="A31" s="108">
        <v>10</v>
      </c>
      <c r="B31" s="181" t="s">
        <v>195</v>
      </c>
      <c r="C31" s="109">
        <v>4016</v>
      </c>
      <c r="D31" s="109">
        <v>5171</v>
      </c>
      <c r="E31" s="122">
        <v>114.5</v>
      </c>
      <c r="F31" s="45">
        <f t="shared" si="0"/>
        <v>77.66389479791142</v>
      </c>
      <c r="G31" s="110"/>
    </row>
    <row r="32" spans="1:7" ht="13.5" customHeight="1" thickBot="1">
      <c r="A32" s="91"/>
      <c r="B32" s="92" t="s">
        <v>80</v>
      </c>
      <c r="C32" s="93">
        <v>91715</v>
      </c>
      <c r="D32" s="93">
        <v>87833</v>
      </c>
      <c r="E32" s="94">
        <v>98.7</v>
      </c>
      <c r="F32" s="118">
        <f t="shared" si="0"/>
        <v>104.41975111860006</v>
      </c>
      <c r="G32" s="133">
        <v>84.7</v>
      </c>
    </row>
    <row r="33" ht="13.5" customHeight="1"/>
    <row r="34" ht="13.5" customHeight="1">
      <c r="C34">
        <v>105912</v>
      </c>
    </row>
    <row r="35" ht="13.5" customHeight="1">
      <c r="J35" s="67"/>
    </row>
    <row r="36" ht="13.5" customHeight="1"/>
    <row r="52" ht="14.25" thickBot="1"/>
    <row r="53" spans="1:7" ht="13.5">
      <c r="A53" s="103" t="s">
        <v>61</v>
      </c>
      <c r="B53" s="104" t="s">
        <v>62</v>
      </c>
      <c r="C53" s="85" t="s">
        <v>213</v>
      </c>
      <c r="D53" s="85" t="s">
        <v>161</v>
      </c>
      <c r="E53" s="104" t="s">
        <v>55</v>
      </c>
      <c r="F53" s="104" t="s">
        <v>63</v>
      </c>
      <c r="G53" s="105" t="s">
        <v>84</v>
      </c>
    </row>
    <row r="54" spans="1:7" ht="13.5">
      <c r="A54" s="106">
        <v>1</v>
      </c>
      <c r="B54" s="181" t="s">
        <v>116</v>
      </c>
      <c r="C54" s="9">
        <v>174679</v>
      </c>
      <c r="D54" s="9">
        <v>156490</v>
      </c>
      <c r="E54" s="45">
        <v>97.4</v>
      </c>
      <c r="F54" s="45">
        <f aca="true" t="shared" si="1" ref="F54:F64">SUM(C54/D54*100)</f>
        <v>111.62310690778963</v>
      </c>
      <c r="G54" s="107"/>
    </row>
    <row r="55" spans="1:7" ht="13.5">
      <c r="A55" s="106">
        <v>2</v>
      </c>
      <c r="B55" s="181" t="s">
        <v>117</v>
      </c>
      <c r="C55" s="9">
        <v>21482</v>
      </c>
      <c r="D55" s="9">
        <v>19746</v>
      </c>
      <c r="E55" s="45">
        <v>100.3</v>
      </c>
      <c r="F55" s="45">
        <f t="shared" si="1"/>
        <v>108.7916540058746</v>
      </c>
      <c r="G55" s="107"/>
    </row>
    <row r="56" spans="1:7" ht="13.5">
      <c r="A56" s="106">
        <v>3</v>
      </c>
      <c r="B56" s="181" t="s">
        <v>193</v>
      </c>
      <c r="C56" s="9">
        <v>16288</v>
      </c>
      <c r="D56" s="9">
        <v>18188</v>
      </c>
      <c r="E56" s="45">
        <v>82.3</v>
      </c>
      <c r="F56" s="45">
        <f t="shared" si="1"/>
        <v>89.55355179239058</v>
      </c>
      <c r="G56" s="107"/>
    </row>
    <row r="57" spans="1:7" ht="13.5">
      <c r="A57" s="106">
        <v>4</v>
      </c>
      <c r="B57" s="181" t="s">
        <v>190</v>
      </c>
      <c r="C57" s="9">
        <v>9850</v>
      </c>
      <c r="D57" s="9">
        <v>8737</v>
      </c>
      <c r="E57" s="45">
        <v>105.5</v>
      </c>
      <c r="F57" s="45">
        <f t="shared" si="1"/>
        <v>112.7389264049445</v>
      </c>
      <c r="G57" s="107"/>
    </row>
    <row r="58" spans="1:7" ht="13.5">
      <c r="A58" s="106">
        <v>5</v>
      </c>
      <c r="B58" s="182" t="s">
        <v>200</v>
      </c>
      <c r="C58" s="9">
        <v>7453</v>
      </c>
      <c r="D58" s="9">
        <v>7532</v>
      </c>
      <c r="E58" s="45">
        <v>101.7</v>
      </c>
      <c r="F58" s="45">
        <f t="shared" si="1"/>
        <v>98.95114179500797</v>
      </c>
      <c r="G58" s="107"/>
    </row>
    <row r="59" spans="1:7" ht="13.5">
      <c r="A59" s="106">
        <v>6</v>
      </c>
      <c r="B59" s="182" t="s">
        <v>184</v>
      </c>
      <c r="C59" s="9">
        <v>6697</v>
      </c>
      <c r="D59" s="9">
        <v>3015</v>
      </c>
      <c r="E59" s="45">
        <v>95.4</v>
      </c>
      <c r="F59" s="45">
        <f t="shared" si="1"/>
        <v>222.12271973466002</v>
      </c>
      <c r="G59" s="107"/>
    </row>
    <row r="60" spans="1:7" ht="13.5">
      <c r="A60" s="106">
        <v>7</v>
      </c>
      <c r="B60" s="182" t="s">
        <v>187</v>
      </c>
      <c r="C60" s="9">
        <v>6480</v>
      </c>
      <c r="D60" s="9">
        <v>5772</v>
      </c>
      <c r="E60" s="156">
        <v>105.3</v>
      </c>
      <c r="F60" s="45">
        <f t="shared" si="1"/>
        <v>112.26611226611227</v>
      </c>
      <c r="G60" s="107"/>
    </row>
    <row r="61" spans="1:7" ht="13.5">
      <c r="A61" s="106">
        <v>8</v>
      </c>
      <c r="B61" s="182" t="s">
        <v>201</v>
      </c>
      <c r="C61" s="9">
        <v>5691</v>
      </c>
      <c r="D61" s="9">
        <v>5462</v>
      </c>
      <c r="E61" s="45">
        <v>104.7</v>
      </c>
      <c r="F61" s="45">
        <f t="shared" si="1"/>
        <v>104.19260344196266</v>
      </c>
      <c r="G61" s="107"/>
    </row>
    <row r="62" spans="1:7" ht="13.5">
      <c r="A62" s="106">
        <v>9</v>
      </c>
      <c r="B62" s="182" t="s">
        <v>192</v>
      </c>
      <c r="C62" s="9">
        <v>5569</v>
      </c>
      <c r="D62" s="9">
        <v>5089</v>
      </c>
      <c r="E62" s="45">
        <v>91.1</v>
      </c>
      <c r="F62" s="45">
        <f t="shared" si="1"/>
        <v>109.4321084692474</v>
      </c>
      <c r="G62" s="107"/>
    </row>
    <row r="63" spans="1:8" ht="14.25" thickBot="1">
      <c r="A63" s="111">
        <v>10</v>
      </c>
      <c r="B63" s="182" t="s">
        <v>123</v>
      </c>
      <c r="C63" s="112">
        <v>4674</v>
      </c>
      <c r="D63" s="112">
        <v>9445</v>
      </c>
      <c r="E63" s="113">
        <v>78.2</v>
      </c>
      <c r="F63" s="113">
        <f t="shared" si="1"/>
        <v>49.486500794070935</v>
      </c>
      <c r="G63" s="115"/>
      <c r="H63" s="23"/>
    </row>
    <row r="64" spans="1:7" ht="14.25" thickBot="1">
      <c r="A64" s="91"/>
      <c r="B64" s="116" t="s">
        <v>83</v>
      </c>
      <c r="C64" s="117">
        <v>272784</v>
      </c>
      <c r="D64" s="117">
        <v>264273</v>
      </c>
      <c r="E64" s="118">
        <v>96.8</v>
      </c>
      <c r="F64" s="118">
        <f t="shared" si="1"/>
        <v>103.22053331214312</v>
      </c>
      <c r="G64" s="120">
        <v>56.7</v>
      </c>
    </row>
    <row r="67" spans="2:6" ht="13.5">
      <c r="B67" s="71"/>
      <c r="C67" s="34"/>
      <c r="D67" s="34"/>
      <c r="E67" s="73"/>
      <c r="F67" s="74"/>
    </row>
    <row r="68" spans="2:6" ht="13.5">
      <c r="B68" s="71"/>
      <c r="C68" s="34"/>
      <c r="D68" s="34"/>
      <c r="F68" s="74"/>
    </row>
    <row r="69" spans="2:6" ht="13.5">
      <c r="B69" s="72"/>
      <c r="C69" s="34"/>
      <c r="D69" s="34"/>
      <c r="F69" s="74"/>
    </row>
    <row r="70" spans="2:6" ht="13.5">
      <c r="B70" s="71"/>
      <c r="C70" s="34"/>
      <c r="D70" s="34"/>
      <c r="F70" s="74"/>
    </row>
    <row r="71" spans="2:6" ht="13.5">
      <c r="B71" s="72"/>
      <c r="C71" s="34"/>
      <c r="D71" s="34"/>
      <c r="F71" s="74"/>
    </row>
    <row r="72" spans="2:6" ht="13.5">
      <c r="B72" s="71"/>
      <c r="C72" s="34"/>
      <c r="D72" s="34"/>
      <c r="F72" s="74"/>
    </row>
    <row r="73" spans="2:6" ht="13.5">
      <c r="B73" s="71"/>
      <c r="C73" s="34"/>
      <c r="D73" s="34"/>
      <c r="F73" s="74"/>
    </row>
    <row r="74" spans="2:6" ht="13.5">
      <c r="B74" s="71"/>
      <c r="C74" s="34"/>
      <c r="D74" s="34"/>
      <c r="F74" s="74"/>
    </row>
    <row r="75" spans="2:6" ht="13.5">
      <c r="B75" s="1"/>
      <c r="C75" s="34"/>
      <c r="D75" s="34"/>
      <c r="F75" s="74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3" t="s">
        <v>61</v>
      </c>
      <c r="B21" s="104" t="s">
        <v>62</v>
      </c>
      <c r="C21" s="85" t="s">
        <v>213</v>
      </c>
      <c r="D21" s="85" t="s">
        <v>161</v>
      </c>
      <c r="E21" s="104" t="s">
        <v>55</v>
      </c>
      <c r="F21" s="104" t="s">
        <v>63</v>
      </c>
      <c r="G21" s="105" t="s">
        <v>84</v>
      </c>
    </row>
    <row r="22" spans="1:7" ht="13.5">
      <c r="A22" s="30">
        <v>1</v>
      </c>
      <c r="B22" s="181" t="s">
        <v>106</v>
      </c>
      <c r="C22" s="9">
        <v>57904</v>
      </c>
      <c r="D22" s="9">
        <v>44856</v>
      </c>
      <c r="E22" s="45">
        <v>116.8</v>
      </c>
      <c r="F22" s="45">
        <f>SUM(C22/D22*100)</f>
        <v>129.08863920099876</v>
      </c>
      <c r="G22" s="107"/>
    </row>
    <row r="23" spans="1:7" ht="13.5">
      <c r="A23" s="30">
        <v>2</v>
      </c>
      <c r="B23" s="181" t="s">
        <v>202</v>
      </c>
      <c r="C23" s="9">
        <v>45317</v>
      </c>
      <c r="D23" s="9">
        <v>43990</v>
      </c>
      <c r="E23" s="45">
        <v>96.6</v>
      </c>
      <c r="F23" s="45">
        <f aca="true" t="shared" si="0" ref="F23:F32">SUM(C23/D23*100)</f>
        <v>103.01659468060922</v>
      </c>
      <c r="G23" s="107"/>
    </row>
    <row r="24" spans="1:7" ht="13.5" customHeight="1">
      <c r="A24" s="30">
        <v>3</v>
      </c>
      <c r="B24" s="181" t="s">
        <v>187</v>
      </c>
      <c r="C24" s="9">
        <v>35956</v>
      </c>
      <c r="D24" s="9">
        <v>34798</v>
      </c>
      <c r="E24" s="45">
        <v>123</v>
      </c>
      <c r="F24" s="45">
        <f t="shared" si="0"/>
        <v>103.32777745847463</v>
      </c>
      <c r="G24" s="107"/>
    </row>
    <row r="25" spans="1:7" ht="13.5">
      <c r="A25" s="30">
        <v>4</v>
      </c>
      <c r="B25" s="181" t="s">
        <v>199</v>
      </c>
      <c r="C25" s="9">
        <v>33812</v>
      </c>
      <c r="D25" s="9">
        <v>38720</v>
      </c>
      <c r="E25" s="45">
        <v>98</v>
      </c>
      <c r="F25" s="45">
        <f t="shared" si="0"/>
        <v>87.32438016528926</v>
      </c>
      <c r="G25" s="107"/>
    </row>
    <row r="26" spans="1:7" ht="13.5">
      <c r="A26" s="30">
        <v>5</v>
      </c>
      <c r="B26" s="181" t="s">
        <v>188</v>
      </c>
      <c r="C26" s="9">
        <v>33173</v>
      </c>
      <c r="D26" s="9">
        <v>36924</v>
      </c>
      <c r="E26" s="45">
        <v>96.6</v>
      </c>
      <c r="F26" s="45">
        <f t="shared" si="0"/>
        <v>89.84129563427581</v>
      </c>
      <c r="G26" s="107"/>
    </row>
    <row r="27" spans="1:7" ht="13.5" customHeight="1">
      <c r="A27" s="30">
        <v>6</v>
      </c>
      <c r="B27" s="181" t="s">
        <v>184</v>
      </c>
      <c r="C27" s="9">
        <v>28913</v>
      </c>
      <c r="D27" s="9">
        <v>37039</v>
      </c>
      <c r="E27" s="45">
        <v>90</v>
      </c>
      <c r="F27" s="45">
        <f t="shared" si="0"/>
        <v>78.06096276897324</v>
      </c>
      <c r="G27" s="107"/>
    </row>
    <row r="28" spans="1:7" ht="13.5" customHeight="1">
      <c r="A28" s="30">
        <v>7</v>
      </c>
      <c r="B28" s="182" t="s">
        <v>123</v>
      </c>
      <c r="C28" s="9">
        <v>21011</v>
      </c>
      <c r="D28" s="9">
        <v>20603</v>
      </c>
      <c r="E28" s="45">
        <v>103.9</v>
      </c>
      <c r="F28" s="45">
        <f t="shared" si="0"/>
        <v>101.98029413192253</v>
      </c>
      <c r="G28" s="107"/>
    </row>
    <row r="29" spans="1:7" ht="13.5">
      <c r="A29" s="30">
        <v>8</v>
      </c>
      <c r="B29" s="182" t="s">
        <v>201</v>
      </c>
      <c r="C29" s="9">
        <v>16441</v>
      </c>
      <c r="D29" s="9">
        <v>12521</v>
      </c>
      <c r="E29" s="45">
        <v>99.3</v>
      </c>
      <c r="F29" s="45">
        <f t="shared" si="0"/>
        <v>131.30740356201582</v>
      </c>
      <c r="G29" s="107"/>
    </row>
    <row r="30" spans="1:7" ht="13.5">
      <c r="A30" s="30">
        <v>9</v>
      </c>
      <c r="B30" s="182" t="s">
        <v>190</v>
      </c>
      <c r="C30" s="9">
        <v>15964</v>
      </c>
      <c r="D30" s="9">
        <v>7219</v>
      </c>
      <c r="E30" s="45">
        <v>113</v>
      </c>
      <c r="F30" s="345">
        <f t="shared" si="0"/>
        <v>221.13866186452418</v>
      </c>
      <c r="G30" s="107"/>
    </row>
    <row r="31" spans="1:7" ht="14.25" thickBot="1">
      <c r="A31" s="119">
        <v>10</v>
      </c>
      <c r="B31" s="182" t="s">
        <v>193</v>
      </c>
      <c r="C31" s="112">
        <v>15616</v>
      </c>
      <c r="D31" s="112">
        <v>19150</v>
      </c>
      <c r="E31" s="113">
        <v>85.6</v>
      </c>
      <c r="F31" s="113">
        <f t="shared" si="0"/>
        <v>81.54569190600523</v>
      </c>
      <c r="G31" s="115"/>
    </row>
    <row r="32" spans="1:7" ht="14.25" thickBot="1">
      <c r="A32" s="91"/>
      <c r="B32" s="92" t="s">
        <v>85</v>
      </c>
      <c r="C32" s="93">
        <v>387079</v>
      </c>
      <c r="D32" s="93">
        <v>382966</v>
      </c>
      <c r="E32" s="96">
        <v>102.8</v>
      </c>
      <c r="F32" s="118">
        <f t="shared" si="0"/>
        <v>101.07398568019093</v>
      </c>
      <c r="G32" s="133">
        <v>62.6</v>
      </c>
    </row>
    <row r="33" spans="5:6" ht="13.5">
      <c r="E33" s="73"/>
      <c r="F33" s="23"/>
    </row>
    <row r="35" spans="5:6" ht="13.5">
      <c r="E35" s="73"/>
      <c r="F35" s="23"/>
    </row>
    <row r="36" spans="5:6" ht="13.5">
      <c r="E36" s="73"/>
      <c r="F36" s="23"/>
    </row>
    <row r="37" spans="5:6" ht="13.5">
      <c r="E37" s="73"/>
      <c r="F37" s="23"/>
    </row>
    <row r="38" spans="5:6" ht="13.5">
      <c r="E38" s="73"/>
      <c r="F38" s="23"/>
    </row>
    <row r="39" spans="5:6" ht="13.5">
      <c r="E39" s="73"/>
      <c r="F39" s="23"/>
    </row>
    <row r="40" spans="5:6" ht="13.5">
      <c r="E40" s="73"/>
      <c r="F40" s="23"/>
    </row>
    <row r="41" spans="5:6" ht="13.5">
      <c r="E41" s="73"/>
      <c r="F41" s="23"/>
    </row>
    <row r="42" spans="5:6" ht="13.5">
      <c r="E42" s="73"/>
      <c r="F42" s="23"/>
    </row>
    <row r="43" spans="5:6" ht="13.5">
      <c r="E43" s="73"/>
      <c r="F43" s="23"/>
    </row>
    <row r="44" ht="13.5">
      <c r="E44" s="1"/>
    </row>
    <row r="52" ht="14.25" thickBot="1"/>
    <row r="53" spans="1:7" ht="13.5">
      <c r="A53" s="103" t="s">
        <v>61</v>
      </c>
      <c r="B53" s="104" t="s">
        <v>62</v>
      </c>
      <c r="C53" s="85" t="s">
        <v>213</v>
      </c>
      <c r="D53" s="85" t="s">
        <v>161</v>
      </c>
      <c r="E53" s="104" t="s">
        <v>55</v>
      </c>
      <c r="F53" s="104" t="s">
        <v>63</v>
      </c>
      <c r="G53" s="105" t="s">
        <v>84</v>
      </c>
    </row>
    <row r="54" spans="1:7" ht="13.5">
      <c r="A54" s="106">
        <v>1</v>
      </c>
      <c r="B54" s="181" t="s">
        <v>124</v>
      </c>
      <c r="C54" s="9">
        <v>17147</v>
      </c>
      <c r="D54" s="9">
        <v>19703</v>
      </c>
      <c r="E54" s="121">
        <v>100</v>
      </c>
      <c r="F54" s="45">
        <f>SUM(C54/D54*100)</f>
        <v>87.02735624016647</v>
      </c>
      <c r="G54" s="107"/>
    </row>
    <row r="55" spans="1:7" ht="13.5">
      <c r="A55" s="106">
        <v>2</v>
      </c>
      <c r="B55" s="181" t="s">
        <v>119</v>
      </c>
      <c r="C55" s="9">
        <v>5738</v>
      </c>
      <c r="D55" s="9">
        <v>5310</v>
      </c>
      <c r="E55" s="121">
        <v>102.8</v>
      </c>
      <c r="F55" s="45">
        <f aca="true" t="shared" si="1" ref="F55:F64">SUM(C55/D55*100)</f>
        <v>108.060263653484</v>
      </c>
      <c r="G55" s="107"/>
    </row>
    <row r="56" spans="1:7" ht="13.5">
      <c r="A56" s="106">
        <v>3</v>
      </c>
      <c r="B56" s="181" t="s">
        <v>123</v>
      </c>
      <c r="C56" s="9">
        <v>3499</v>
      </c>
      <c r="D56" s="9">
        <v>2469</v>
      </c>
      <c r="E56" s="121">
        <v>90.6</v>
      </c>
      <c r="F56" s="45">
        <f t="shared" si="1"/>
        <v>141.71729445119482</v>
      </c>
      <c r="G56" s="107"/>
    </row>
    <row r="57" spans="1:8" ht="13.5">
      <c r="A57" s="106">
        <v>4</v>
      </c>
      <c r="B57" s="181" t="s">
        <v>187</v>
      </c>
      <c r="C57" s="9">
        <v>2570</v>
      </c>
      <c r="D57" s="9">
        <v>1334</v>
      </c>
      <c r="E57" s="121">
        <v>168.2</v>
      </c>
      <c r="F57" s="45">
        <f t="shared" si="1"/>
        <v>192.6536731634183</v>
      </c>
      <c r="G57" s="107"/>
      <c r="H57" s="72"/>
    </row>
    <row r="58" spans="1:7" ht="13.5">
      <c r="A58" s="106">
        <v>5</v>
      </c>
      <c r="B58" s="181" t="s">
        <v>118</v>
      </c>
      <c r="C58" s="9">
        <v>2427</v>
      </c>
      <c r="D58" s="9">
        <v>3838</v>
      </c>
      <c r="E58" s="121">
        <v>108</v>
      </c>
      <c r="F58" s="45">
        <f t="shared" si="1"/>
        <v>63.23606044815008</v>
      </c>
      <c r="G58" s="107"/>
    </row>
    <row r="59" spans="1:7" ht="13.5">
      <c r="A59" s="106">
        <v>6</v>
      </c>
      <c r="B59" s="182" t="s">
        <v>184</v>
      </c>
      <c r="C59" s="9">
        <v>2352</v>
      </c>
      <c r="D59" s="9">
        <v>2856</v>
      </c>
      <c r="E59" s="121">
        <v>88.1</v>
      </c>
      <c r="F59" s="45">
        <f t="shared" si="1"/>
        <v>82.35294117647058</v>
      </c>
      <c r="G59" s="107"/>
    </row>
    <row r="60" spans="1:7" ht="13.5">
      <c r="A60" s="106">
        <v>7</v>
      </c>
      <c r="B60" s="182" t="s">
        <v>203</v>
      </c>
      <c r="C60" s="9">
        <v>1683</v>
      </c>
      <c r="D60" s="9">
        <v>1689</v>
      </c>
      <c r="E60" s="121">
        <v>95.8</v>
      </c>
      <c r="F60" s="45">
        <f t="shared" si="1"/>
        <v>99.64476021314387</v>
      </c>
      <c r="G60" s="107"/>
    </row>
    <row r="61" spans="1:7" ht="13.5">
      <c r="A61" s="106">
        <v>8</v>
      </c>
      <c r="B61" s="182" t="s">
        <v>200</v>
      </c>
      <c r="C61" s="9">
        <v>1536</v>
      </c>
      <c r="D61" s="9">
        <v>1113</v>
      </c>
      <c r="E61" s="121">
        <v>96.6</v>
      </c>
      <c r="F61" s="45">
        <f t="shared" si="1"/>
        <v>138.00539083557953</v>
      </c>
      <c r="G61" s="107"/>
    </row>
    <row r="62" spans="1:7" ht="13.5">
      <c r="A62" s="106">
        <v>9</v>
      </c>
      <c r="B62" s="182" t="s">
        <v>188</v>
      </c>
      <c r="C62" s="9">
        <v>1189</v>
      </c>
      <c r="D62" s="9">
        <v>2084</v>
      </c>
      <c r="E62" s="121">
        <v>91.7</v>
      </c>
      <c r="F62" s="45">
        <f t="shared" si="1"/>
        <v>57.05374280230326</v>
      </c>
      <c r="G62" s="107"/>
    </row>
    <row r="63" spans="1:7" ht="14.25" thickBot="1">
      <c r="A63" s="108">
        <v>10</v>
      </c>
      <c r="B63" s="183" t="s">
        <v>249</v>
      </c>
      <c r="C63" s="109">
        <v>572</v>
      </c>
      <c r="D63" s="109">
        <v>649</v>
      </c>
      <c r="E63" s="122">
        <v>115.3</v>
      </c>
      <c r="F63" s="45">
        <f t="shared" si="1"/>
        <v>88.13559322033898</v>
      </c>
      <c r="G63" s="110"/>
    </row>
    <row r="64" spans="1:7" ht="14.25" thickBot="1">
      <c r="A64" s="91"/>
      <c r="B64" s="92" t="s">
        <v>81</v>
      </c>
      <c r="C64" s="93">
        <v>41253</v>
      </c>
      <c r="D64" s="93">
        <v>44070</v>
      </c>
      <c r="E64" s="94">
        <v>101</v>
      </c>
      <c r="F64" s="118">
        <f t="shared" si="1"/>
        <v>93.6078965282505</v>
      </c>
      <c r="G64" s="133">
        <v>150.5</v>
      </c>
    </row>
    <row r="67" spans="5:6" ht="13.5">
      <c r="E67" s="73"/>
      <c r="F67" s="73"/>
    </row>
    <row r="68" spans="5:6" ht="13.5">
      <c r="E68" s="73"/>
      <c r="F68" s="73"/>
    </row>
    <row r="69" spans="5:6" ht="13.5">
      <c r="E69" s="73"/>
      <c r="F69" s="73"/>
    </row>
    <row r="70" spans="5:6" ht="13.5">
      <c r="E70" s="73"/>
      <c r="F70" s="73"/>
    </row>
    <row r="71" spans="5:6" ht="13.5">
      <c r="E71" s="73"/>
      <c r="F71" s="73"/>
    </row>
    <row r="72" spans="5:6" ht="13.5">
      <c r="E72" s="73"/>
      <c r="F72" s="73"/>
    </row>
    <row r="73" spans="5:6" ht="13.5">
      <c r="E73" s="73"/>
      <c r="F73" s="73"/>
    </row>
    <row r="74" spans="5:6" ht="13.5">
      <c r="E74" s="73"/>
      <c r="F74" s="73"/>
    </row>
    <row r="75" spans="5:6" ht="13.5">
      <c r="E75" s="73"/>
      <c r="F75" s="73"/>
    </row>
    <row r="76" spans="5:6" ht="13.5">
      <c r="E76" s="73"/>
      <c r="F76" s="73"/>
    </row>
    <row r="77" spans="5:6" ht="13.5">
      <c r="E77" s="1"/>
      <c r="F77" s="73"/>
    </row>
    <row r="78" spans="5:6" ht="13.5">
      <c r="E78" s="1"/>
      <c r="F78" s="73"/>
    </row>
    <row r="79" spans="5:6" ht="13.5">
      <c r="E79" s="1"/>
      <c r="F79" s="73"/>
    </row>
    <row r="80" spans="5:6" ht="13.5">
      <c r="E80" s="1"/>
      <c r="F80" s="73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3" t="s">
        <v>61</v>
      </c>
      <c r="B20" s="104" t="s">
        <v>62</v>
      </c>
      <c r="C20" s="85" t="s">
        <v>213</v>
      </c>
      <c r="D20" s="85" t="s">
        <v>161</v>
      </c>
      <c r="E20" s="104" t="s">
        <v>55</v>
      </c>
      <c r="F20" s="104" t="s">
        <v>63</v>
      </c>
      <c r="G20" s="105" t="s">
        <v>84</v>
      </c>
    </row>
    <row r="21" spans="1:7" ht="13.5">
      <c r="A21" s="106">
        <v>1</v>
      </c>
      <c r="B21" s="181" t="s">
        <v>126</v>
      </c>
      <c r="C21" s="9">
        <v>39916</v>
      </c>
      <c r="D21" s="9">
        <v>30297</v>
      </c>
      <c r="E21" s="121">
        <v>92.6</v>
      </c>
      <c r="F21" s="45">
        <f aca="true" t="shared" si="0" ref="F21:F31">SUM(C21/D21*100)</f>
        <v>131.74901805459288</v>
      </c>
      <c r="G21" s="107"/>
    </row>
    <row r="22" spans="1:7" ht="13.5">
      <c r="A22" s="106">
        <v>2</v>
      </c>
      <c r="B22" s="181" t="s">
        <v>78</v>
      </c>
      <c r="C22" s="9">
        <v>18267</v>
      </c>
      <c r="D22" s="9">
        <v>15425</v>
      </c>
      <c r="E22" s="121">
        <v>101.2</v>
      </c>
      <c r="F22" s="45">
        <f t="shared" si="0"/>
        <v>118.42463533225282</v>
      </c>
      <c r="G22" s="107"/>
    </row>
    <row r="23" spans="1:7" ht="13.5" customHeight="1">
      <c r="A23" s="106">
        <v>3</v>
      </c>
      <c r="B23" s="182" t="s">
        <v>203</v>
      </c>
      <c r="C23" s="9">
        <v>9934</v>
      </c>
      <c r="D23" s="9">
        <v>9935</v>
      </c>
      <c r="E23" s="121">
        <v>106.3</v>
      </c>
      <c r="F23" s="45">
        <f t="shared" si="0"/>
        <v>99.98993457473578</v>
      </c>
      <c r="G23" s="107"/>
    </row>
    <row r="24" spans="1:7" ht="13.5" customHeight="1">
      <c r="A24" s="106">
        <v>4</v>
      </c>
      <c r="B24" s="182" t="s">
        <v>191</v>
      </c>
      <c r="C24" s="9">
        <v>7655</v>
      </c>
      <c r="D24" s="9">
        <v>7927</v>
      </c>
      <c r="E24" s="121">
        <v>96.8</v>
      </c>
      <c r="F24" s="45">
        <f t="shared" si="0"/>
        <v>96.56868928976914</v>
      </c>
      <c r="G24" s="107"/>
    </row>
    <row r="25" spans="1:7" ht="13.5" customHeight="1">
      <c r="A25" s="106">
        <v>5</v>
      </c>
      <c r="B25" s="182" t="s">
        <v>192</v>
      </c>
      <c r="C25" s="9">
        <v>7542</v>
      </c>
      <c r="D25" s="9">
        <v>7294</v>
      </c>
      <c r="E25" s="121">
        <v>78.2</v>
      </c>
      <c r="F25" s="45">
        <f t="shared" si="0"/>
        <v>103.40005483959418</v>
      </c>
      <c r="G25" s="107"/>
    </row>
    <row r="26" spans="1:7" ht="13.5" customHeight="1">
      <c r="A26" s="106">
        <v>6</v>
      </c>
      <c r="B26" s="182" t="s">
        <v>200</v>
      </c>
      <c r="C26" s="9">
        <v>7497</v>
      </c>
      <c r="D26" s="9">
        <v>5298</v>
      </c>
      <c r="E26" s="121">
        <v>125.3</v>
      </c>
      <c r="F26" s="45">
        <f t="shared" si="0"/>
        <v>141.5062287655719</v>
      </c>
      <c r="G26" s="107"/>
    </row>
    <row r="27" spans="1:7" ht="13.5" customHeight="1">
      <c r="A27" s="106">
        <v>7</v>
      </c>
      <c r="B27" s="182" t="s">
        <v>123</v>
      </c>
      <c r="C27" s="9">
        <v>6511</v>
      </c>
      <c r="D27" s="9">
        <v>4851</v>
      </c>
      <c r="E27" s="121">
        <v>106.7</v>
      </c>
      <c r="F27" s="45">
        <f t="shared" si="0"/>
        <v>134.21974850546277</v>
      </c>
      <c r="G27" s="107"/>
    </row>
    <row r="28" spans="1:7" ht="13.5" customHeight="1">
      <c r="A28" s="106">
        <v>8</v>
      </c>
      <c r="B28" s="182" t="s">
        <v>193</v>
      </c>
      <c r="C28" s="9">
        <v>6244</v>
      </c>
      <c r="D28" s="9">
        <v>7354</v>
      </c>
      <c r="E28" s="121">
        <v>106.7</v>
      </c>
      <c r="F28" s="45">
        <f t="shared" si="0"/>
        <v>84.90617351101442</v>
      </c>
      <c r="G28" s="107"/>
    </row>
    <row r="29" spans="1:7" ht="13.5" customHeight="1">
      <c r="A29" s="106">
        <v>9</v>
      </c>
      <c r="B29" s="182" t="s">
        <v>232</v>
      </c>
      <c r="C29" s="112">
        <v>4414</v>
      </c>
      <c r="D29" s="112">
        <v>4494</v>
      </c>
      <c r="E29" s="124">
        <v>105.7</v>
      </c>
      <c r="F29" s="45">
        <f t="shared" si="0"/>
        <v>98.21984868713841</v>
      </c>
      <c r="G29" s="107"/>
    </row>
    <row r="30" spans="1:7" ht="13.5" customHeight="1" thickBot="1">
      <c r="A30" s="111">
        <v>10</v>
      </c>
      <c r="B30" s="182" t="s">
        <v>195</v>
      </c>
      <c r="C30" s="112">
        <v>3242</v>
      </c>
      <c r="D30" s="112">
        <v>3024</v>
      </c>
      <c r="E30" s="124">
        <v>97.2</v>
      </c>
      <c r="F30" s="113">
        <f t="shared" si="0"/>
        <v>107.2089947089947</v>
      </c>
      <c r="G30" s="115"/>
    </row>
    <row r="31" spans="1:7" ht="13.5" customHeight="1" thickBot="1">
      <c r="A31" s="91"/>
      <c r="B31" s="92" t="s">
        <v>87</v>
      </c>
      <c r="C31" s="93">
        <v>127870</v>
      </c>
      <c r="D31" s="93">
        <v>114797</v>
      </c>
      <c r="E31" s="94">
        <v>96.8</v>
      </c>
      <c r="F31" s="118">
        <f t="shared" si="0"/>
        <v>111.38792825596488</v>
      </c>
      <c r="G31" s="120">
        <v>96.5</v>
      </c>
    </row>
    <row r="32" ht="13.5" customHeight="1"/>
    <row r="33" ht="13.5" customHeight="1">
      <c r="G33" s="59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3" t="s">
        <v>61</v>
      </c>
      <c r="B53" s="104" t="s">
        <v>62</v>
      </c>
      <c r="C53" s="85" t="s">
        <v>213</v>
      </c>
      <c r="D53" s="85" t="s">
        <v>161</v>
      </c>
      <c r="E53" s="104" t="s">
        <v>55</v>
      </c>
      <c r="F53" s="104" t="s">
        <v>63</v>
      </c>
      <c r="G53" s="105" t="s">
        <v>86</v>
      </c>
    </row>
    <row r="54" spans="1:7" ht="13.5">
      <c r="A54" s="106">
        <v>1</v>
      </c>
      <c r="B54" s="181" t="s">
        <v>124</v>
      </c>
      <c r="C54" s="6">
        <v>44832</v>
      </c>
      <c r="D54" s="9">
        <v>27817</v>
      </c>
      <c r="E54" s="45">
        <v>150.6</v>
      </c>
      <c r="F54" s="45">
        <f aca="true" t="shared" si="1" ref="F54:F64">SUM(C54/D54*100)</f>
        <v>161.1676313045979</v>
      </c>
      <c r="G54" s="107"/>
    </row>
    <row r="55" spans="1:7" ht="13.5">
      <c r="A55" s="106">
        <v>2</v>
      </c>
      <c r="B55" s="181" t="s">
        <v>184</v>
      </c>
      <c r="C55" s="6">
        <v>24757</v>
      </c>
      <c r="D55" s="9">
        <v>20036</v>
      </c>
      <c r="E55" s="45">
        <v>107.5</v>
      </c>
      <c r="F55" s="45">
        <f t="shared" si="1"/>
        <v>123.56258734278298</v>
      </c>
      <c r="G55" s="107"/>
    </row>
    <row r="56" spans="1:7" ht="13.5">
      <c r="A56" s="106">
        <v>3</v>
      </c>
      <c r="B56" s="7" t="s">
        <v>123</v>
      </c>
      <c r="C56" s="6">
        <v>23720</v>
      </c>
      <c r="D56" s="9">
        <v>19771</v>
      </c>
      <c r="E56" s="45">
        <v>99.2</v>
      </c>
      <c r="F56" s="45">
        <f t="shared" si="1"/>
        <v>119.97369885185371</v>
      </c>
      <c r="G56" s="107"/>
    </row>
    <row r="57" spans="1:7" ht="13.5">
      <c r="A57" s="106">
        <v>4</v>
      </c>
      <c r="B57" s="7" t="s">
        <v>204</v>
      </c>
      <c r="C57" s="6">
        <v>20311</v>
      </c>
      <c r="D57" s="9">
        <v>15820</v>
      </c>
      <c r="E57" s="45">
        <v>90.1</v>
      </c>
      <c r="F57" s="45">
        <f t="shared" si="1"/>
        <v>128.3881163084703</v>
      </c>
      <c r="G57" s="107"/>
    </row>
    <row r="58" spans="1:7" ht="13.5">
      <c r="A58" s="106">
        <v>5</v>
      </c>
      <c r="B58" s="182" t="s">
        <v>187</v>
      </c>
      <c r="C58" s="6">
        <v>14810</v>
      </c>
      <c r="D58" s="9">
        <v>13969</v>
      </c>
      <c r="E58" s="45">
        <v>165</v>
      </c>
      <c r="F58" s="45">
        <f t="shared" si="1"/>
        <v>106.02047390650726</v>
      </c>
      <c r="G58" s="107"/>
    </row>
    <row r="59" spans="1:7" ht="13.5">
      <c r="A59" s="106">
        <v>6</v>
      </c>
      <c r="B59" s="182" t="s">
        <v>195</v>
      </c>
      <c r="C59" s="6">
        <v>14318</v>
      </c>
      <c r="D59" s="9">
        <v>11948</v>
      </c>
      <c r="E59" s="45">
        <v>80.6</v>
      </c>
      <c r="F59" s="45">
        <f t="shared" si="1"/>
        <v>119.83595580850353</v>
      </c>
      <c r="G59" s="107"/>
    </row>
    <row r="60" spans="1:7" ht="13.5">
      <c r="A60" s="106">
        <v>7</v>
      </c>
      <c r="B60" s="182" t="s">
        <v>194</v>
      </c>
      <c r="C60" s="6">
        <v>13525</v>
      </c>
      <c r="D60" s="9">
        <v>15589</v>
      </c>
      <c r="E60" s="45">
        <v>101.4</v>
      </c>
      <c r="F60" s="45">
        <f t="shared" si="1"/>
        <v>86.7598947976137</v>
      </c>
      <c r="G60" s="107"/>
    </row>
    <row r="61" spans="1:7" ht="13.5">
      <c r="A61" s="106">
        <v>8</v>
      </c>
      <c r="B61" s="182" t="s">
        <v>201</v>
      </c>
      <c r="C61" s="6">
        <v>12619</v>
      </c>
      <c r="D61" s="9">
        <v>14045</v>
      </c>
      <c r="E61" s="45">
        <v>104.7</v>
      </c>
      <c r="F61" s="45">
        <f t="shared" si="1"/>
        <v>89.84692061231755</v>
      </c>
      <c r="G61" s="107"/>
    </row>
    <row r="62" spans="1:7" ht="13.5">
      <c r="A62" s="106">
        <v>9</v>
      </c>
      <c r="B62" s="182" t="s">
        <v>192</v>
      </c>
      <c r="C62" s="123">
        <v>11486</v>
      </c>
      <c r="D62" s="112">
        <v>12186</v>
      </c>
      <c r="E62" s="113">
        <v>101.1</v>
      </c>
      <c r="F62" s="45">
        <f t="shared" si="1"/>
        <v>94.255703266043</v>
      </c>
      <c r="G62" s="107"/>
    </row>
    <row r="63" spans="1:7" ht="14.25" thickBot="1">
      <c r="A63" s="111">
        <v>10</v>
      </c>
      <c r="B63" s="182" t="s">
        <v>188</v>
      </c>
      <c r="C63" s="123">
        <v>10335</v>
      </c>
      <c r="D63" s="112">
        <v>15371</v>
      </c>
      <c r="E63" s="113">
        <v>87.1</v>
      </c>
      <c r="F63" s="113">
        <f t="shared" si="1"/>
        <v>67.23700474920304</v>
      </c>
      <c r="G63" s="115"/>
    </row>
    <row r="64" spans="1:7" ht="14.25" thickBot="1">
      <c r="A64" s="91"/>
      <c r="B64" s="92" t="s">
        <v>83</v>
      </c>
      <c r="C64" s="93">
        <v>233553</v>
      </c>
      <c r="D64" s="93">
        <v>209791</v>
      </c>
      <c r="E64" s="96">
        <v>106.4</v>
      </c>
      <c r="F64" s="118">
        <f t="shared" si="1"/>
        <v>111.32651067014314</v>
      </c>
      <c r="G64" s="133">
        <v>77.5</v>
      </c>
    </row>
    <row r="68" ht="13.5">
      <c r="I68" s="23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256" t="s">
        <v>155</v>
      </c>
      <c r="C16" s="256" t="s">
        <v>156</v>
      </c>
      <c r="D16" s="256" t="s">
        <v>157</v>
      </c>
      <c r="E16" s="256" t="s">
        <v>130</v>
      </c>
      <c r="F16" s="256" t="s">
        <v>131</v>
      </c>
      <c r="G16" s="256" t="s">
        <v>132</v>
      </c>
      <c r="H16" s="256" t="s">
        <v>133</v>
      </c>
      <c r="I16" s="256" t="s">
        <v>134</v>
      </c>
      <c r="J16" s="256" t="s">
        <v>135</v>
      </c>
      <c r="K16" s="256" t="s">
        <v>136</v>
      </c>
      <c r="L16" s="256" t="s">
        <v>137</v>
      </c>
      <c r="M16" s="256" t="s">
        <v>138</v>
      </c>
      <c r="N16" s="1"/>
    </row>
    <row r="17" spans="1:27" ht="10.5" customHeight="1">
      <c r="A17" s="10" t="s">
        <v>158</v>
      </c>
      <c r="B17" s="253">
        <v>73.5</v>
      </c>
      <c r="C17" s="253">
        <v>74.3</v>
      </c>
      <c r="D17" s="253">
        <v>75.7</v>
      </c>
      <c r="E17" s="253">
        <v>85.3</v>
      </c>
      <c r="F17" s="253">
        <v>83.2</v>
      </c>
      <c r="G17" s="253">
        <v>89.6</v>
      </c>
      <c r="H17" s="253">
        <v>94.5</v>
      </c>
      <c r="I17" s="253">
        <v>77.2</v>
      </c>
      <c r="J17" s="253">
        <v>90.5</v>
      </c>
      <c r="K17" s="253">
        <v>97.3</v>
      </c>
      <c r="L17" s="253">
        <v>96.3</v>
      </c>
      <c r="M17" s="253">
        <v>78.9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0.5" customHeight="1">
      <c r="A18" s="10" t="s">
        <v>159</v>
      </c>
      <c r="B18" s="253">
        <v>92.9</v>
      </c>
      <c r="C18" s="253">
        <v>77.4</v>
      </c>
      <c r="D18" s="253">
        <v>75.4</v>
      </c>
      <c r="E18" s="253">
        <v>75.8</v>
      </c>
      <c r="F18" s="253">
        <v>74.4</v>
      </c>
      <c r="G18" s="253">
        <v>77.7</v>
      </c>
      <c r="H18" s="253">
        <v>80.3</v>
      </c>
      <c r="I18" s="253">
        <v>77.2</v>
      </c>
      <c r="J18" s="253">
        <v>77.5</v>
      </c>
      <c r="K18" s="253">
        <v>77.1</v>
      </c>
      <c r="L18" s="253">
        <v>73.5</v>
      </c>
      <c r="M18" s="253">
        <v>66.6</v>
      </c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"/>
      <c r="AA18" s="1"/>
    </row>
    <row r="19" spans="1:27" ht="10.5" customHeight="1">
      <c r="A19" s="10" t="s">
        <v>160</v>
      </c>
      <c r="B19" s="253">
        <v>67.1</v>
      </c>
      <c r="C19" s="253">
        <v>69</v>
      </c>
      <c r="D19" s="253">
        <v>71.2</v>
      </c>
      <c r="E19" s="253">
        <v>73.2</v>
      </c>
      <c r="F19" s="253">
        <v>72</v>
      </c>
      <c r="G19" s="253">
        <v>72.6</v>
      </c>
      <c r="H19" s="253">
        <v>78.1</v>
      </c>
      <c r="I19" s="253">
        <v>80</v>
      </c>
      <c r="J19" s="253">
        <v>75.3</v>
      </c>
      <c r="K19" s="253">
        <v>77.7</v>
      </c>
      <c r="L19" s="253">
        <v>79.8</v>
      </c>
      <c r="M19" s="253">
        <v>73.4</v>
      </c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1"/>
      <c r="AA19" s="1"/>
    </row>
    <row r="20" spans="1:27" ht="10.5" customHeight="1">
      <c r="A20" s="10" t="s">
        <v>161</v>
      </c>
      <c r="B20" s="253">
        <v>71.6</v>
      </c>
      <c r="C20" s="253">
        <v>76.8</v>
      </c>
      <c r="D20" s="253">
        <v>80.9</v>
      </c>
      <c r="E20" s="253">
        <v>79.2</v>
      </c>
      <c r="F20" s="253">
        <v>79.8</v>
      </c>
      <c r="G20" s="253">
        <v>79.2</v>
      </c>
      <c r="H20" s="253">
        <v>80.8</v>
      </c>
      <c r="I20" s="253">
        <v>83.9</v>
      </c>
      <c r="J20" s="253">
        <v>84.2</v>
      </c>
      <c r="K20" s="253">
        <v>84.4</v>
      </c>
      <c r="L20" s="253">
        <v>83.6</v>
      </c>
      <c r="M20" s="253">
        <v>71.9</v>
      </c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1"/>
      <c r="AA20" s="1"/>
    </row>
    <row r="21" spans="1:27" ht="10.5" customHeight="1">
      <c r="A21" s="10" t="s">
        <v>213</v>
      </c>
      <c r="B21" s="253">
        <v>69.7</v>
      </c>
      <c r="C21" s="253">
        <v>79.8</v>
      </c>
      <c r="D21" s="253">
        <v>89.3</v>
      </c>
      <c r="E21" s="253">
        <v>81</v>
      </c>
      <c r="F21" s="253">
        <v>78.7</v>
      </c>
      <c r="G21" s="253">
        <v>80.2</v>
      </c>
      <c r="H21" s="253">
        <v>77.6</v>
      </c>
      <c r="I21" s="253"/>
      <c r="J21" s="253"/>
      <c r="K21" s="253"/>
      <c r="L21" s="253"/>
      <c r="M21" s="253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1"/>
      <c r="AA21" s="1"/>
    </row>
    <row r="22" spans="2:27" ht="12.7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1"/>
      <c r="AA22" s="1"/>
    </row>
    <row r="23" spans="14:27" ht="9.75" customHeight="1"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1"/>
      <c r="AA23" s="1"/>
    </row>
    <row r="24" spans="1:13" ht="13.5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</row>
    <row r="28" ht="13.5">
      <c r="O28" s="261"/>
    </row>
    <row r="33" ht="13.5">
      <c r="M33" s="59"/>
    </row>
    <row r="38" ht="9.75" customHeight="1"/>
    <row r="39" ht="9.75" customHeight="1"/>
    <row r="40" ht="3" customHeight="1"/>
    <row r="41" spans="1:26" ht="13.5">
      <c r="A41" s="10"/>
      <c r="B41" s="256" t="s">
        <v>155</v>
      </c>
      <c r="C41" s="256" t="s">
        <v>156</v>
      </c>
      <c r="D41" s="256" t="s">
        <v>157</v>
      </c>
      <c r="E41" s="256" t="s">
        <v>130</v>
      </c>
      <c r="F41" s="256" t="s">
        <v>131</v>
      </c>
      <c r="G41" s="256" t="s">
        <v>132</v>
      </c>
      <c r="H41" s="256" t="s">
        <v>133</v>
      </c>
      <c r="I41" s="256" t="s">
        <v>134</v>
      </c>
      <c r="J41" s="256" t="s">
        <v>135</v>
      </c>
      <c r="K41" s="256" t="s">
        <v>136</v>
      </c>
      <c r="L41" s="256" t="s">
        <v>137</v>
      </c>
      <c r="M41" s="256" t="s">
        <v>138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158</v>
      </c>
      <c r="B42" s="262">
        <v>96.9</v>
      </c>
      <c r="C42" s="262">
        <v>96.4</v>
      </c>
      <c r="D42" s="262">
        <v>90.1</v>
      </c>
      <c r="E42" s="262">
        <v>101.5</v>
      </c>
      <c r="F42" s="262">
        <v>106.8</v>
      </c>
      <c r="G42" s="262">
        <v>110.7</v>
      </c>
      <c r="H42" s="262">
        <v>103.8</v>
      </c>
      <c r="I42" s="262">
        <v>105.9</v>
      </c>
      <c r="J42" s="262">
        <v>95.9</v>
      </c>
      <c r="K42" s="262">
        <v>92.5</v>
      </c>
      <c r="L42" s="262">
        <v>100.7</v>
      </c>
      <c r="M42" s="262">
        <v>94.6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0.5" customHeight="1">
      <c r="A43" s="10" t="s">
        <v>159</v>
      </c>
      <c r="B43" s="262">
        <v>109.6</v>
      </c>
      <c r="C43" s="262">
        <v>91.7</v>
      </c>
      <c r="D43" s="262">
        <v>85.7</v>
      </c>
      <c r="E43" s="262">
        <v>88.7</v>
      </c>
      <c r="F43" s="262">
        <v>89.8</v>
      </c>
      <c r="G43" s="262">
        <v>91.4</v>
      </c>
      <c r="H43" s="262">
        <v>87.6</v>
      </c>
      <c r="I43" s="262">
        <v>85.8</v>
      </c>
      <c r="J43" s="262">
        <v>84.7</v>
      </c>
      <c r="K43" s="262">
        <v>90.7</v>
      </c>
      <c r="L43" s="262">
        <v>91.4</v>
      </c>
      <c r="M43" s="262">
        <v>87.4</v>
      </c>
      <c r="N43" s="2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</row>
    <row r="44" spans="1:26" ht="10.5" customHeight="1">
      <c r="A44" s="10" t="s">
        <v>160</v>
      </c>
      <c r="B44" s="262">
        <v>91.1</v>
      </c>
      <c r="C44" s="262">
        <v>91.1</v>
      </c>
      <c r="D44" s="262">
        <v>91.1</v>
      </c>
      <c r="E44" s="262">
        <v>90.6</v>
      </c>
      <c r="F44" s="262">
        <v>95.7</v>
      </c>
      <c r="G44" s="262">
        <v>90</v>
      </c>
      <c r="H44" s="262">
        <v>92.4</v>
      </c>
      <c r="I44" s="262">
        <v>93.7</v>
      </c>
      <c r="J44" s="262">
        <v>85.5</v>
      </c>
      <c r="K44" s="262">
        <v>88.9</v>
      </c>
      <c r="L44" s="262">
        <v>90.9</v>
      </c>
      <c r="M44" s="262">
        <v>84</v>
      </c>
      <c r="N44" s="25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</row>
    <row r="45" spans="1:26" ht="10.5" customHeight="1">
      <c r="A45" s="10" t="s">
        <v>152</v>
      </c>
      <c r="B45" s="262">
        <v>85.3</v>
      </c>
      <c r="C45" s="262">
        <v>84.2</v>
      </c>
      <c r="D45" s="262">
        <v>80.9</v>
      </c>
      <c r="E45" s="262">
        <v>82.2</v>
      </c>
      <c r="F45" s="262">
        <v>91.4</v>
      </c>
      <c r="G45" s="262">
        <v>87.2</v>
      </c>
      <c r="H45" s="262">
        <v>87.8</v>
      </c>
      <c r="I45" s="262">
        <v>91</v>
      </c>
      <c r="J45" s="262">
        <v>92.4</v>
      </c>
      <c r="K45" s="262">
        <v>97</v>
      </c>
      <c r="L45" s="262">
        <v>97.1</v>
      </c>
      <c r="M45" s="262">
        <v>90.7</v>
      </c>
      <c r="N45" s="25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</row>
    <row r="46" spans="1:26" ht="10.5" customHeight="1">
      <c r="A46" s="10" t="s">
        <v>213</v>
      </c>
      <c r="B46" s="262">
        <v>92.5</v>
      </c>
      <c r="C46" s="262">
        <v>96.7</v>
      </c>
      <c r="D46" s="262">
        <v>92.6</v>
      </c>
      <c r="E46" s="262">
        <v>92.4</v>
      </c>
      <c r="F46" s="262">
        <v>90.8</v>
      </c>
      <c r="G46" s="262">
        <v>92.9</v>
      </c>
      <c r="H46" s="262">
        <v>91.7</v>
      </c>
      <c r="I46" s="262"/>
      <c r="J46" s="262"/>
      <c r="K46" s="262"/>
      <c r="L46" s="262"/>
      <c r="M46" s="262"/>
      <c r="N46" s="25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</row>
    <row r="47" spans="14:26" ht="10.5" customHeight="1">
      <c r="N47" s="25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</row>
    <row r="48" spans="14:26" ht="10.5" customHeight="1">
      <c r="N48" s="25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56" t="s">
        <v>155</v>
      </c>
      <c r="C65" s="256" t="s">
        <v>156</v>
      </c>
      <c r="D65" s="256" t="s">
        <v>157</v>
      </c>
      <c r="E65" s="256" t="s">
        <v>130</v>
      </c>
      <c r="F65" s="256" t="s">
        <v>131</v>
      </c>
      <c r="G65" s="256" t="s">
        <v>132</v>
      </c>
      <c r="H65" s="256" t="s">
        <v>133</v>
      </c>
      <c r="I65" s="256" t="s">
        <v>134</v>
      </c>
      <c r="J65" s="256" t="s">
        <v>135</v>
      </c>
      <c r="K65" s="256" t="s">
        <v>136</v>
      </c>
      <c r="L65" s="256" t="s">
        <v>137</v>
      </c>
      <c r="M65" s="256" t="s">
        <v>138</v>
      </c>
    </row>
    <row r="66" spans="1:13" ht="10.5" customHeight="1">
      <c r="A66" s="10" t="s">
        <v>158</v>
      </c>
      <c r="B66" s="253">
        <v>75.9</v>
      </c>
      <c r="C66" s="253">
        <v>77.1</v>
      </c>
      <c r="D66" s="253">
        <v>84.6</v>
      </c>
      <c r="E66" s="253">
        <v>83</v>
      </c>
      <c r="F66" s="253">
        <v>77.3</v>
      </c>
      <c r="G66" s="253">
        <v>80.6</v>
      </c>
      <c r="H66" s="253">
        <v>91.3</v>
      </c>
      <c r="I66" s="253">
        <v>72.6</v>
      </c>
      <c r="J66" s="253">
        <v>94.7</v>
      </c>
      <c r="K66" s="253">
        <v>105.1</v>
      </c>
      <c r="L66" s="253">
        <v>95.5</v>
      </c>
      <c r="M66" s="253">
        <v>84</v>
      </c>
    </row>
    <row r="67" spans="1:26" ht="10.5" customHeight="1">
      <c r="A67" s="10" t="s">
        <v>159</v>
      </c>
      <c r="B67" s="253">
        <v>83.6</v>
      </c>
      <c r="C67" s="253">
        <v>85.7</v>
      </c>
      <c r="D67" s="253">
        <v>88.4</v>
      </c>
      <c r="E67" s="253">
        <v>85.2</v>
      </c>
      <c r="F67" s="253">
        <v>82.7</v>
      </c>
      <c r="G67" s="253">
        <v>84.9</v>
      </c>
      <c r="H67" s="253">
        <v>91.8</v>
      </c>
      <c r="I67" s="253">
        <v>90.1</v>
      </c>
      <c r="J67" s="253">
        <v>91.5</v>
      </c>
      <c r="K67" s="253">
        <v>84.5</v>
      </c>
      <c r="L67" s="253">
        <v>80.3</v>
      </c>
      <c r="M67" s="253">
        <v>76.7</v>
      </c>
      <c r="N67" s="2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</row>
    <row r="68" spans="1:26" ht="10.5" customHeight="1">
      <c r="A68" s="10" t="s">
        <v>160</v>
      </c>
      <c r="B68" s="253">
        <v>73.1</v>
      </c>
      <c r="C68" s="253">
        <v>75.7</v>
      </c>
      <c r="D68" s="253">
        <v>78.1</v>
      </c>
      <c r="E68" s="253">
        <v>80.8</v>
      </c>
      <c r="F68" s="253">
        <v>74.5</v>
      </c>
      <c r="G68" s="253">
        <v>81.3</v>
      </c>
      <c r="H68" s="253">
        <v>84.2</v>
      </c>
      <c r="I68" s="253">
        <v>85.2</v>
      </c>
      <c r="J68" s="253">
        <v>88.5</v>
      </c>
      <c r="K68" s="253">
        <v>87.1</v>
      </c>
      <c r="L68" s="253">
        <v>87.6</v>
      </c>
      <c r="M68" s="253">
        <v>87.8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0.5" customHeight="1">
      <c r="A69" s="10" t="s">
        <v>161</v>
      </c>
      <c r="B69" s="253">
        <v>83.9</v>
      </c>
      <c r="C69" s="253">
        <v>91.2</v>
      </c>
      <c r="D69" s="253">
        <v>100</v>
      </c>
      <c r="E69" s="253">
        <v>96.4</v>
      </c>
      <c r="F69" s="253">
        <v>86.6</v>
      </c>
      <c r="G69" s="253">
        <v>91.1</v>
      </c>
      <c r="H69" s="253">
        <v>92</v>
      </c>
      <c r="I69" s="253">
        <v>92.1</v>
      </c>
      <c r="J69" s="253">
        <v>91.1</v>
      </c>
      <c r="K69" s="253">
        <v>86.7</v>
      </c>
      <c r="L69" s="253">
        <v>86.1</v>
      </c>
      <c r="M69" s="253">
        <v>80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0.5" customHeight="1">
      <c r="A70" s="10" t="s">
        <v>213</v>
      </c>
      <c r="B70" s="253">
        <v>75.1</v>
      </c>
      <c r="C70" s="253">
        <v>82.1</v>
      </c>
      <c r="D70" s="253">
        <v>96.7</v>
      </c>
      <c r="E70" s="253">
        <v>87.7</v>
      </c>
      <c r="F70" s="253">
        <v>86.9</v>
      </c>
      <c r="G70" s="253">
        <v>86.2</v>
      </c>
      <c r="H70" s="253">
        <v>84.7</v>
      </c>
      <c r="I70" s="253"/>
      <c r="J70" s="253"/>
      <c r="K70" s="253"/>
      <c r="L70" s="253"/>
      <c r="M70" s="253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2:26" ht="10.5" customHeight="1">
      <c r="B71" s="259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2:26" ht="9" customHeight="1">
      <c r="B72" s="259"/>
      <c r="C72" s="259"/>
      <c r="D72" s="259"/>
      <c r="E72" s="259"/>
      <c r="F72" s="259"/>
      <c r="G72" s="263"/>
      <c r="H72" s="259"/>
      <c r="I72" s="259"/>
      <c r="J72" s="259"/>
      <c r="K72" s="259"/>
      <c r="L72" s="259"/>
      <c r="M72" s="259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2:13" ht="13.5"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60" customWidth="1"/>
    <col min="25" max="26" width="7.625" style="0" customWidth="1"/>
  </cols>
  <sheetData>
    <row r="1" spans="1:29" ht="13.5">
      <c r="A1" s="25"/>
      <c r="B1" s="264"/>
      <c r="C1" s="247"/>
      <c r="D1" s="247"/>
      <c r="E1" s="247"/>
      <c r="F1" s="247"/>
      <c r="G1" s="247"/>
      <c r="H1" s="247"/>
      <c r="I1" s="247"/>
      <c r="J1" s="1"/>
      <c r="L1" s="66"/>
      <c r="M1" s="65"/>
      <c r="N1" s="66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1"/>
      <c r="AB1" s="1"/>
      <c r="AC1" s="1"/>
    </row>
    <row r="2" spans="1:29" ht="13.5">
      <c r="A2" s="25"/>
      <c r="B2" s="247"/>
      <c r="C2" s="247"/>
      <c r="D2" s="247"/>
      <c r="E2" s="247"/>
      <c r="F2" s="247"/>
      <c r="G2" s="247"/>
      <c r="H2" s="247"/>
      <c r="I2" s="247"/>
      <c r="J2" s="1"/>
      <c r="L2" s="66"/>
      <c r="M2" s="265"/>
      <c r="N2" s="66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1"/>
      <c r="AB2" s="1"/>
      <c r="AC2" s="1"/>
    </row>
    <row r="3" spans="1:29" ht="13.5">
      <c r="A3" s="25"/>
      <c r="B3" s="247"/>
      <c r="C3" s="247"/>
      <c r="D3" s="247"/>
      <c r="E3" s="247"/>
      <c r="F3" s="247"/>
      <c r="G3" s="247"/>
      <c r="H3" s="247"/>
      <c r="I3" s="247"/>
      <c r="J3" s="1"/>
      <c r="L3" s="66"/>
      <c r="M3" s="265"/>
      <c r="N3" s="66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1"/>
      <c r="AB3" s="1"/>
      <c r="AC3" s="1"/>
    </row>
    <row r="4" spans="1:29" ht="13.5">
      <c r="A4" s="25"/>
      <c r="B4" s="247"/>
      <c r="C4" s="247"/>
      <c r="D4" s="247"/>
      <c r="E4" s="247"/>
      <c r="F4" s="247"/>
      <c r="G4" s="247"/>
      <c r="H4" s="247"/>
      <c r="I4" s="247"/>
      <c r="J4" s="1"/>
      <c r="L4" s="66"/>
      <c r="M4" s="265"/>
      <c r="N4" s="66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1"/>
      <c r="AB4" s="1"/>
      <c r="AC4" s="1"/>
    </row>
    <row r="5" spans="1:29" ht="13.5">
      <c r="A5" s="25"/>
      <c r="B5" s="247"/>
      <c r="C5" s="247"/>
      <c r="D5" s="247"/>
      <c r="E5" s="247"/>
      <c r="F5" s="247"/>
      <c r="G5" s="247"/>
      <c r="H5" s="247"/>
      <c r="I5" s="247"/>
      <c r="J5" s="1"/>
      <c r="L5" s="66"/>
      <c r="M5" s="265"/>
      <c r="N5" s="66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1"/>
      <c r="AB5" s="1"/>
      <c r="AC5" s="1"/>
    </row>
    <row r="6" spans="10:29" ht="13.5">
      <c r="J6" s="1"/>
      <c r="L6" s="66"/>
      <c r="M6" s="265"/>
      <c r="N6" s="66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1"/>
      <c r="AB6" s="1"/>
      <c r="AC6" s="1"/>
    </row>
    <row r="7" spans="10:23" ht="13.5">
      <c r="J7" s="1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127</v>
      </c>
      <c r="C18" s="11" t="s">
        <v>128</v>
      </c>
      <c r="D18" s="11" t="s">
        <v>129</v>
      </c>
      <c r="E18" s="11" t="s">
        <v>130</v>
      </c>
      <c r="F18" s="11" t="s">
        <v>131</v>
      </c>
      <c r="G18" s="11" t="s">
        <v>132</v>
      </c>
      <c r="H18" s="11" t="s">
        <v>133</v>
      </c>
      <c r="I18" s="11" t="s">
        <v>134</v>
      </c>
      <c r="J18" s="11" t="s">
        <v>135</v>
      </c>
      <c r="K18" s="11" t="s">
        <v>136</v>
      </c>
      <c r="L18" s="11" t="s">
        <v>137</v>
      </c>
      <c r="M18" s="11" t="s">
        <v>138</v>
      </c>
    </row>
    <row r="19" spans="1:13" ht="10.5" customHeight="1">
      <c r="A19" s="10" t="s">
        <v>139</v>
      </c>
      <c r="B19" s="262">
        <v>15.3</v>
      </c>
      <c r="C19" s="262">
        <v>17</v>
      </c>
      <c r="D19" s="262">
        <v>17.8</v>
      </c>
      <c r="E19" s="262">
        <v>17</v>
      </c>
      <c r="F19" s="262">
        <v>18.2</v>
      </c>
      <c r="G19" s="262">
        <v>18.2</v>
      </c>
      <c r="H19" s="262">
        <v>16.2</v>
      </c>
      <c r="I19" s="262">
        <v>14.9</v>
      </c>
      <c r="J19" s="262">
        <v>17</v>
      </c>
      <c r="K19" s="262">
        <v>16</v>
      </c>
      <c r="L19" s="262">
        <v>15.8</v>
      </c>
      <c r="M19" s="262">
        <v>16.8</v>
      </c>
    </row>
    <row r="20" spans="1:13" ht="10.5" customHeight="1">
      <c r="A20" s="10" t="s">
        <v>252</v>
      </c>
      <c r="B20" s="262">
        <v>15.5</v>
      </c>
      <c r="C20" s="262">
        <v>17.7</v>
      </c>
      <c r="D20" s="262">
        <v>19.2</v>
      </c>
      <c r="E20" s="262">
        <v>19.4</v>
      </c>
      <c r="F20" s="262">
        <v>18.4</v>
      </c>
      <c r="G20" s="262">
        <v>18.2</v>
      </c>
      <c r="H20" s="262">
        <v>16.7</v>
      </c>
      <c r="I20" s="262">
        <v>17.2</v>
      </c>
      <c r="J20" s="262">
        <v>15.8</v>
      </c>
      <c r="K20" s="262">
        <v>18.6</v>
      </c>
      <c r="L20" s="262">
        <v>16.7</v>
      </c>
      <c r="M20" s="262">
        <v>16.5</v>
      </c>
    </row>
    <row r="21" spans="1:13" ht="10.5" customHeight="1">
      <c r="A21" s="10" t="s">
        <v>253</v>
      </c>
      <c r="B21" s="262">
        <v>15.9</v>
      </c>
      <c r="C21" s="262">
        <v>14.3</v>
      </c>
      <c r="D21" s="262">
        <v>15.2</v>
      </c>
      <c r="E21" s="262">
        <v>18.6</v>
      </c>
      <c r="F21" s="262">
        <v>17.4</v>
      </c>
      <c r="G21" s="262">
        <v>15.7</v>
      </c>
      <c r="H21" s="262">
        <v>15.4</v>
      </c>
      <c r="I21" s="262">
        <v>16</v>
      </c>
      <c r="J21" s="262">
        <v>16.5</v>
      </c>
      <c r="K21" s="262">
        <v>15</v>
      </c>
      <c r="L21" s="262">
        <v>14.9</v>
      </c>
      <c r="M21" s="262">
        <v>16.9</v>
      </c>
    </row>
    <row r="22" spans="1:13" ht="10.5" customHeight="1">
      <c r="A22" s="10" t="s">
        <v>152</v>
      </c>
      <c r="B22" s="262">
        <v>14.7</v>
      </c>
      <c r="C22" s="262">
        <v>15.2</v>
      </c>
      <c r="D22" s="262">
        <v>16.7</v>
      </c>
      <c r="E22" s="262">
        <v>15.9</v>
      </c>
      <c r="F22" s="262">
        <v>16.3</v>
      </c>
      <c r="G22" s="262">
        <v>16.4</v>
      </c>
      <c r="H22" s="262">
        <v>14.7</v>
      </c>
      <c r="I22" s="262">
        <v>16.5</v>
      </c>
      <c r="J22" s="262">
        <v>15.9</v>
      </c>
      <c r="K22" s="262">
        <v>18</v>
      </c>
      <c r="L22" s="262">
        <v>17.3</v>
      </c>
      <c r="M22" s="262">
        <v>15.7</v>
      </c>
    </row>
    <row r="23" spans="1:13" ht="10.5" customHeight="1">
      <c r="A23" s="10" t="s">
        <v>213</v>
      </c>
      <c r="B23" s="262">
        <v>15.3</v>
      </c>
      <c r="C23" s="262">
        <v>16</v>
      </c>
      <c r="D23" s="262">
        <v>17.8</v>
      </c>
      <c r="E23" s="262">
        <v>16.9</v>
      </c>
      <c r="F23" s="262">
        <v>18.4</v>
      </c>
      <c r="G23" s="262">
        <v>17.6</v>
      </c>
      <c r="H23" s="262">
        <v>15.3</v>
      </c>
      <c r="I23" s="262"/>
      <c r="J23" s="262"/>
      <c r="K23" s="262"/>
      <c r="L23" s="262"/>
      <c r="M23" s="262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127</v>
      </c>
      <c r="C42" s="11" t="s">
        <v>128</v>
      </c>
      <c r="D42" s="11" t="s">
        <v>129</v>
      </c>
      <c r="E42" s="11" t="s">
        <v>130</v>
      </c>
      <c r="F42" s="11" t="s">
        <v>131</v>
      </c>
      <c r="G42" s="11" t="s">
        <v>132</v>
      </c>
      <c r="H42" s="11" t="s">
        <v>133</v>
      </c>
      <c r="I42" s="11" t="s">
        <v>134</v>
      </c>
      <c r="J42" s="11" t="s">
        <v>135</v>
      </c>
      <c r="K42" s="11" t="s">
        <v>136</v>
      </c>
      <c r="L42" s="11" t="s">
        <v>137</v>
      </c>
      <c r="M42" s="11" t="s">
        <v>138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139</v>
      </c>
      <c r="B43" s="262">
        <v>24.2</v>
      </c>
      <c r="C43" s="262">
        <v>24.9</v>
      </c>
      <c r="D43" s="262">
        <v>25.1</v>
      </c>
      <c r="E43" s="262">
        <v>24.9</v>
      </c>
      <c r="F43" s="262">
        <v>26</v>
      </c>
      <c r="G43" s="262">
        <v>26.8</v>
      </c>
      <c r="H43" s="262">
        <v>25.6</v>
      </c>
      <c r="I43" s="262">
        <v>25.9</v>
      </c>
      <c r="J43" s="262">
        <v>25.6</v>
      </c>
      <c r="K43" s="262">
        <v>24.3</v>
      </c>
      <c r="L43" s="262">
        <v>24.3</v>
      </c>
      <c r="M43" s="262">
        <v>25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140</v>
      </c>
      <c r="B44" s="262">
        <v>25.3</v>
      </c>
      <c r="C44" s="262">
        <v>26.5</v>
      </c>
      <c r="D44" s="262">
        <v>25.8</v>
      </c>
      <c r="E44" s="262">
        <v>26.4</v>
      </c>
      <c r="F44" s="262">
        <v>28.1</v>
      </c>
      <c r="G44" s="262">
        <v>27.7</v>
      </c>
      <c r="H44" s="262">
        <v>26.5</v>
      </c>
      <c r="I44" s="262">
        <v>27.3</v>
      </c>
      <c r="J44" s="262">
        <v>24.8</v>
      </c>
      <c r="K44" s="262">
        <v>26.9</v>
      </c>
      <c r="L44" s="262">
        <v>26</v>
      </c>
      <c r="M44" s="262">
        <v>26.3</v>
      </c>
      <c r="N44" s="66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153</v>
      </c>
      <c r="B45" s="262">
        <v>26.9</v>
      </c>
      <c r="C45" s="262">
        <v>26.5</v>
      </c>
      <c r="D45" s="262">
        <v>23.4</v>
      </c>
      <c r="E45" s="262">
        <v>26.7</v>
      </c>
      <c r="F45" s="262">
        <v>28.9</v>
      </c>
      <c r="G45" s="262">
        <v>26.9</v>
      </c>
      <c r="H45" s="262">
        <v>26.2</v>
      </c>
      <c r="I45" s="262">
        <v>27.1</v>
      </c>
      <c r="J45" s="262">
        <v>27.7</v>
      </c>
      <c r="K45" s="262">
        <v>26.9</v>
      </c>
      <c r="L45" s="262">
        <v>25.5</v>
      </c>
      <c r="M45" s="262">
        <v>26.2</v>
      </c>
      <c r="N45" s="66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152</v>
      </c>
      <c r="B46" s="262">
        <v>25.9</v>
      </c>
      <c r="C46" s="262">
        <v>26.8</v>
      </c>
      <c r="D46" s="262">
        <v>27.1</v>
      </c>
      <c r="E46" s="262">
        <v>27</v>
      </c>
      <c r="F46" s="262">
        <v>28</v>
      </c>
      <c r="G46" s="262">
        <v>27.8</v>
      </c>
      <c r="H46" s="262">
        <v>26.4</v>
      </c>
      <c r="I46" s="262">
        <v>26.9</v>
      </c>
      <c r="J46" s="262">
        <v>27.1</v>
      </c>
      <c r="K46" s="262">
        <v>27.4</v>
      </c>
      <c r="L46" s="262">
        <v>27.2</v>
      </c>
      <c r="M46" s="262">
        <v>26.8</v>
      </c>
      <c r="N46" s="66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213</v>
      </c>
      <c r="B47" s="262">
        <v>27.3</v>
      </c>
      <c r="C47" s="262">
        <v>27.4</v>
      </c>
      <c r="D47" s="262">
        <v>27.8</v>
      </c>
      <c r="E47" s="262">
        <v>27.4</v>
      </c>
      <c r="F47" s="262">
        <v>28.1</v>
      </c>
      <c r="G47" s="262">
        <v>28.2</v>
      </c>
      <c r="H47" s="262">
        <v>27.3</v>
      </c>
      <c r="I47" s="262"/>
      <c r="J47" s="262"/>
      <c r="K47" s="262"/>
      <c r="L47" s="262"/>
      <c r="M47" s="262"/>
      <c r="N47" s="66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6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6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6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0.5" customHeight="1">
      <c r="A70" s="10"/>
      <c r="B70" s="11" t="s">
        <v>127</v>
      </c>
      <c r="C70" s="11" t="s">
        <v>128</v>
      </c>
      <c r="D70" s="11" t="s">
        <v>129</v>
      </c>
      <c r="E70" s="11" t="s">
        <v>130</v>
      </c>
      <c r="F70" s="11" t="s">
        <v>131</v>
      </c>
      <c r="G70" s="11" t="s">
        <v>132</v>
      </c>
      <c r="H70" s="11" t="s">
        <v>133</v>
      </c>
      <c r="I70" s="11" t="s">
        <v>134</v>
      </c>
      <c r="J70" s="11" t="s">
        <v>135</v>
      </c>
      <c r="K70" s="11" t="s">
        <v>136</v>
      </c>
      <c r="L70" s="11" t="s">
        <v>137</v>
      </c>
      <c r="M70" s="11" t="s">
        <v>138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0.5" customHeight="1">
      <c r="A71" s="10" t="s">
        <v>139</v>
      </c>
      <c r="B71" s="253">
        <v>63.1</v>
      </c>
      <c r="C71" s="253">
        <v>68.2</v>
      </c>
      <c r="D71" s="253">
        <v>70.7</v>
      </c>
      <c r="E71" s="253">
        <v>68.6</v>
      </c>
      <c r="F71" s="253">
        <v>69.1</v>
      </c>
      <c r="G71" s="253">
        <v>67.4</v>
      </c>
      <c r="H71" s="253">
        <v>64.4</v>
      </c>
      <c r="I71" s="253">
        <v>57.1</v>
      </c>
      <c r="J71" s="253">
        <v>66.6</v>
      </c>
      <c r="K71" s="253">
        <v>66.9</v>
      </c>
      <c r="L71" s="253">
        <v>65.2</v>
      </c>
      <c r="M71" s="253">
        <v>67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0.5" customHeight="1">
      <c r="A72" s="10" t="s">
        <v>154</v>
      </c>
      <c r="B72" s="253">
        <v>61.1</v>
      </c>
      <c r="C72" s="253">
        <v>65.9</v>
      </c>
      <c r="D72" s="253">
        <v>74.7</v>
      </c>
      <c r="E72" s="253">
        <v>73.1</v>
      </c>
      <c r="F72" s="253">
        <v>64.6</v>
      </c>
      <c r="G72" s="253">
        <v>66</v>
      </c>
      <c r="H72" s="253">
        <v>64.1</v>
      </c>
      <c r="I72" s="253">
        <v>62.5</v>
      </c>
      <c r="J72" s="253">
        <v>65.2</v>
      </c>
      <c r="K72" s="253">
        <v>67.9</v>
      </c>
      <c r="L72" s="253">
        <v>64.9</v>
      </c>
      <c r="M72" s="253">
        <v>62.7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0.5" customHeight="1">
      <c r="A73" s="10" t="s">
        <v>160</v>
      </c>
      <c r="B73" s="253">
        <v>58.4</v>
      </c>
      <c r="C73" s="253">
        <v>54.2</v>
      </c>
      <c r="D73" s="253">
        <v>66.9</v>
      </c>
      <c r="E73" s="253">
        <v>67.7</v>
      </c>
      <c r="F73" s="253">
        <v>58.6</v>
      </c>
      <c r="G73" s="253">
        <v>59.8</v>
      </c>
      <c r="H73" s="253">
        <v>59.2</v>
      </c>
      <c r="I73" s="253">
        <v>58.5</v>
      </c>
      <c r="J73" s="253">
        <v>59.1</v>
      </c>
      <c r="K73" s="253">
        <v>56.2</v>
      </c>
      <c r="L73" s="253">
        <v>59.6</v>
      </c>
      <c r="M73" s="253">
        <v>63.9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ht="10.5" customHeight="1">
      <c r="A74" s="10" t="s">
        <v>152</v>
      </c>
      <c r="B74" s="253">
        <v>56.9</v>
      </c>
      <c r="C74" s="253">
        <v>55.9</v>
      </c>
      <c r="D74" s="253">
        <v>61.4</v>
      </c>
      <c r="E74" s="253">
        <v>59.1</v>
      </c>
      <c r="F74" s="253">
        <v>57.4</v>
      </c>
      <c r="G74" s="253">
        <v>59</v>
      </c>
      <c r="H74" s="253">
        <v>56.7</v>
      </c>
      <c r="I74" s="253">
        <v>61</v>
      </c>
      <c r="J74" s="253">
        <v>58.2</v>
      </c>
      <c r="K74" s="253">
        <v>65.4</v>
      </c>
      <c r="L74" s="253">
        <v>63.6</v>
      </c>
      <c r="M74" s="253">
        <v>58.7</v>
      </c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13" ht="10.5" customHeight="1">
      <c r="A75" s="10" t="s">
        <v>213</v>
      </c>
      <c r="B75" s="253">
        <v>55.7</v>
      </c>
      <c r="C75" s="253">
        <v>58.1</v>
      </c>
      <c r="D75" s="253">
        <v>63.8</v>
      </c>
      <c r="E75" s="253">
        <v>61.8</v>
      </c>
      <c r="F75" s="253">
        <v>65.1</v>
      </c>
      <c r="G75" s="253">
        <v>62.4</v>
      </c>
      <c r="H75" s="253">
        <v>56.7</v>
      </c>
      <c r="I75" s="253"/>
      <c r="J75" s="253"/>
      <c r="K75" s="253"/>
      <c r="L75" s="253"/>
      <c r="M75" s="253"/>
    </row>
    <row r="76" spans="2:13" ht="9.75" customHeight="1">
      <c r="B76" s="259"/>
      <c r="C76" s="259"/>
      <c r="D76" s="259"/>
      <c r="E76" s="259"/>
      <c r="F76" s="259"/>
      <c r="G76" s="259"/>
      <c r="H76" s="259"/>
      <c r="I76" s="259"/>
      <c r="J76" s="259"/>
      <c r="K76" s="257"/>
      <c r="L76" s="259"/>
      <c r="M76" s="259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6"/>
      <c r="M3" s="65"/>
      <c r="N3" s="66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6"/>
      <c r="M4" s="265"/>
      <c r="N4" s="66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6"/>
      <c r="M5" s="265"/>
      <c r="N5" s="66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6"/>
      <c r="M6" s="265"/>
      <c r="N6" s="66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6"/>
      <c r="M7" s="265"/>
      <c r="N7" s="66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6"/>
      <c r="M8" s="265"/>
      <c r="N8" s="66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6"/>
      <c r="M9" s="66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1"/>
    </row>
    <row r="10" spans="12:27" ht="9.75" customHeight="1">
      <c r="L10" s="66"/>
      <c r="M10" s="66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1"/>
    </row>
    <row r="11" spans="12:27" ht="9.75" customHeight="1">
      <c r="L11" s="66"/>
      <c r="M11" s="66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1"/>
    </row>
    <row r="12" spans="12:27" ht="9.75" customHeight="1">
      <c r="L12" s="66"/>
      <c r="M12" s="66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1"/>
    </row>
    <row r="13" spans="12:27" ht="9.75" customHeight="1">
      <c r="L13" s="66"/>
      <c r="M13" s="66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1"/>
    </row>
    <row r="14" spans="12:27" ht="9.75" customHeight="1">
      <c r="L14" s="66"/>
      <c r="M14" s="65"/>
      <c r="AA14" s="1"/>
    </row>
    <row r="15" spans="12:27" ht="9.75" customHeight="1">
      <c r="L15" s="66"/>
      <c r="M15" s="265"/>
      <c r="AA15" s="1"/>
    </row>
    <row r="16" spans="12:27" ht="9.75" customHeight="1">
      <c r="L16" s="66"/>
      <c r="M16" s="265"/>
      <c r="AA16" s="1"/>
    </row>
    <row r="17" spans="12:27" ht="9.75" customHeight="1">
      <c r="L17" s="66"/>
      <c r="M17" s="265"/>
      <c r="AA17" s="1"/>
    </row>
    <row r="18" spans="12:27" ht="9.75" customHeight="1">
      <c r="L18" s="66"/>
      <c r="M18" s="265"/>
      <c r="AA18" s="1"/>
    </row>
    <row r="19" spans="12:27" ht="9.75" customHeight="1">
      <c r="L19" s="66"/>
      <c r="M19" s="265"/>
      <c r="AA19" s="1"/>
    </row>
    <row r="20" spans="12:27" ht="9.75" customHeight="1">
      <c r="L20" s="66"/>
      <c r="M20" s="66"/>
      <c r="AA20" s="1"/>
    </row>
    <row r="21" spans="12:27" ht="9.75" customHeight="1">
      <c r="L21" s="66"/>
      <c r="M21" s="66"/>
      <c r="AA21" s="1"/>
    </row>
    <row r="22" spans="12:27" ht="9.75" customHeight="1">
      <c r="L22" s="66"/>
      <c r="M22" s="66"/>
      <c r="AA22" s="1"/>
    </row>
    <row r="23" ht="3" customHeight="1">
      <c r="AA23" s="1"/>
    </row>
    <row r="24" spans="1:27" ht="10.5" customHeight="1">
      <c r="A24" s="10"/>
      <c r="B24" s="11" t="s">
        <v>127</v>
      </c>
      <c r="C24" s="11" t="s">
        <v>128</v>
      </c>
      <c r="D24" s="11" t="s">
        <v>129</v>
      </c>
      <c r="E24" s="11" t="s">
        <v>130</v>
      </c>
      <c r="F24" s="11" t="s">
        <v>131</v>
      </c>
      <c r="G24" s="11" t="s">
        <v>132</v>
      </c>
      <c r="H24" s="11" t="s">
        <v>133</v>
      </c>
      <c r="I24" s="11" t="s">
        <v>134</v>
      </c>
      <c r="J24" s="11" t="s">
        <v>135</v>
      </c>
      <c r="K24" s="11" t="s">
        <v>136</v>
      </c>
      <c r="L24" s="11" t="s">
        <v>137</v>
      </c>
      <c r="M24" s="11" t="s">
        <v>138</v>
      </c>
      <c r="AA24" s="1"/>
    </row>
    <row r="25" spans="1:27" ht="10.5" customHeight="1">
      <c r="A25" s="10" t="s">
        <v>139</v>
      </c>
      <c r="B25" s="262">
        <v>19.5</v>
      </c>
      <c r="C25" s="262">
        <v>21.4</v>
      </c>
      <c r="D25" s="262">
        <v>26.7</v>
      </c>
      <c r="E25" s="262">
        <v>25.7</v>
      </c>
      <c r="F25" s="262">
        <v>26.3</v>
      </c>
      <c r="G25" s="262">
        <v>25.8</v>
      </c>
      <c r="H25" s="262">
        <v>27.2</v>
      </c>
      <c r="I25" s="262">
        <v>20.4</v>
      </c>
      <c r="J25" s="262">
        <v>24.4</v>
      </c>
      <c r="K25" s="262">
        <v>26.7</v>
      </c>
      <c r="L25" s="262">
        <v>24.7</v>
      </c>
      <c r="M25" s="262">
        <v>22.6</v>
      </c>
      <c r="AA25" s="1"/>
    </row>
    <row r="26" spans="1:27" ht="10.5" customHeight="1">
      <c r="A26" s="10" t="s">
        <v>140</v>
      </c>
      <c r="B26" s="262">
        <v>23.6</v>
      </c>
      <c r="C26" s="262">
        <v>22.3</v>
      </c>
      <c r="D26" s="262">
        <v>28.3</v>
      </c>
      <c r="E26" s="262">
        <v>28.3</v>
      </c>
      <c r="F26" s="262">
        <v>24.1</v>
      </c>
      <c r="G26" s="262">
        <v>26.1</v>
      </c>
      <c r="H26" s="262">
        <v>24.3</v>
      </c>
      <c r="I26" s="262">
        <v>26.1</v>
      </c>
      <c r="J26" s="262">
        <v>23.3</v>
      </c>
      <c r="K26" s="262">
        <v>22.2</v>
      </c>
      <c r="L26" s="262">
        <v>24.7</v>
      </c>
      <c r="M26" s="262">
        <v>24.2</v>
      </c>
      <c r="AA26" s="1"/>
    </row>
    <row r="27" spans="1:27" ht="10.5" customHeight="1">
      <c r="A27" s="10" t="s">
        <v>153</v>
      </c>
      <c r="B27" s="262">
        <v>21.2</v>
      </c>
      <c r="C27" s="262">
        <v>23.6</v>
      </c>
      <c r="D27" s="262">
        <v>23.5</v>
      </c>
      <c r="E27" s="262">
        <v>25.2</v>
      </c>
      <c r="F27" s="262">
        <v>24.6</v>
      </c>
      <c r="G27" s="262">
        <v>28.3</v>
      </c>
      <c r="H27" s="262">
        <v>24.6</v>
      </c>
      <c r="I27" s="262">
        <v>23.4</v>
      </c>
      <c r="J27" s="262">
        <v>22.5</v>
      </c>
      <c r="K27" s="262">
        <v>23.1</v>
      </c>
      <c r="L27" s="262">
        <v>20.9</v>
      </c>
      <c r="M27" s="262">
        <v>20.6</v>
      </c>
      <c r="AA27" s="1"/>
    </row>
    <row r="28" spans="1:27" ht="10.5" customHeight="1">
      <c r="A28" s="10" t="s">
        <v>161</v>
      </c>
      <c r="B28" s="262">
        <v>18.7</v>
      </c>
      <c r="C28" s="262">
        <v>19.2</v>
      </c>
      <c r="D28" s="262">
        <v>23.7</v>
      </c>
      <c r="E28" s="262">
        <v>22.6</v>
      </c>
      <c r="F28" s="262">
        <v>25.9</v>
      </c>
      <c r="G28" s="262">
        <v>24</v>
      </c>
      <c r="H28" s="262">
        <v>23.8</v>
      </c>
      <c r="I28" s="262">
        <v>23</v>
      </c>
      <c r="J28" s="262">
        <v>21.8</v>
      </c>
      <c r="K28" s="262">
        <v>19.6</v>
      </c>
      <c r="L28" s="262">
        <v>19.1</v>
      </c>
      <c r="M28" s="262">
        <v>18.8</v>
      </c>
      <c r="AA28" s="1"/>
    </row>
    <row r="29" spans="1:27" ht="10.5" customHeight="1">
      <c r="A29" s="10" t="s">
        <v>213</v>
      </c>
      <c r="B29" s="262">
        <v>21.2</v>
      </c>
      <c r="C29" s="262">
        <v>18.2</v>
      </c>
      <c r="D29" s="262">
        <v>21.8</v>
      </c>
      <c r="E29" s="262">
        <v>21.3</v>
      </c>
      <c r="F29" s="262">
        <v>21.8</v>
      </c>
      <c r="G29" s="262">
        <v>22.4</v>
      </c>
      <c r="H29" s="262">
        <v>24.4</v>
      </c>
      <c r="I29" s="262"/>
      <c r="J29" s="262"/>
      <c r="K29" s="262"/>
      <c r="L29" s="262"/>
      <c r="M29" s="262"/>
      <c r="AA29" s="1"/>
    </row>
    <row r="30" ht="9.75" customHeight="1">
      <c r="AA30" s="1"/>
    </row>
    <row r="31" spans="14:27" ht="9.75" customHeight="1"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AA31" s="1"/>
    </row>
    <row r="51" spans="14:50" ht="9.75" customHeight="1">
      <c r="N51" s="1"/>
      <c r="O51" s="6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127</v>
      </c>
      <c r="C53" s="11" t="s">
        <v>128</v>
      </c>
      <c r="D53" s="11" t="s">
        <v>129</v>
      </c>
      <c r="E53" s="11" t="s">
        <v>130</v>
      </c>
      <c r="F53" s="11" t="s">
        <v>131</v>
      </c>
      <c r="G53" s="11" t="s">
        <v>132</v>
      </c>
      <c r="H53" s="11" t="s">
        <v>133</v>
      </c>
      <c r="I53" s="11" t="s">
        <v>134</v>
      </c>
      <c r="J53" s="11" t="s">
        <v>135</v>
      </c>
      <c r="K53" s="11" t="s">
        <v>136</v>
      </c>
      <c r="L53" s="11" t="s">
        <v>137</v>
      </c>
      <c r="M53" s="11" t="s">
        <v>138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139</v>
      </c>
      <c r="B54" s="262">
        <v>39.3</v>
      </c>
      <c r="C54" s="262">
        <v>40</v>
      </c>
      <c r="D54" s="262">
        <v>41.4</v>
      </c>
      <c r="E54" s="262">
        <v>41.4</v>
      </c>
      <c r="F54" s="262">
        <v>41.7</v>
      </c>
      <c r="G54" s="262">
        <v>41.8</v>
      </c>
      <c r="H54" s="262">
        <v>42.5</v>
      </c>
      <c r="I54" s="262">
        <v>39.2</v>
      </c>
      <c r="J54" s="262">
        <v>40.7</v>
      </c>
      <c r="K54" s="262">
        <v>41.6</v>
      </c>
      <c r="L54" s="262">
        <v>41.7</v>
      </c>
      <c r="M54" s="262">
        <v>38.7</v>
      </c>
      <c r="N54" s="66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140</v>
      </c>
      <c r="B55" s="262">
        <v>41.2</v>
      </c>
      <c r="C55" s="262">
        <v>41.2</v>
      </c>
      <c r="D55" s="262">
        <v>42.5</v>
      </c>
      <c r="E55" s="262">
        <v>43.5</v>
      </c>
      <c r="F55" s="262">
        <v>40</v>
      </c>
      <c r="G55" s="262">
        <v>41.2</v>
      </c>
      <c r="H55" s="262">
        <v>38.6</v>
      </c>
      <c r="I55" s="262">
        <v>41.3</v>
      </c>
      <c r="J55" s="262">
        <v>40.3</v>
      </c>
      <c r="K55" s="262">
        <v>39.7</v>
      </c>
      <c r="L55" s="262">
        <v>41.3</v>
      </c>
      <c r="M55" s="262">
        <v>39.7</v>
      </c>
      <c r="N55" s="66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153</v>
      </c>
      <c r="B56" s="262">
        <v>42</v>
      </c>
      <c r="C56" s="262">
        <v>43.4</v>
      </c>
      <c r="D56" s="262">
        <v>41</v>
      </c>
      <c r="E56" s="262">
        <v>40.6</v>
      </c>
      <c r="F56" s="262">
        <v>41.4</v>
      </c>
      <c r="G56" s="262">
        <v>43.6</v>
      </c>
      <c r="H56" s="262">
        <v>41.6</v>
      </c>
      <c r="I56" s="262">
        <v>41.2</v>
      </c>
      <c r="J56" s="262">
        <v>40.8</v>
      </c>
      <c r="K56" s="262">
        <v>41.1</v>
      </c>
      <c r="L56" s="262">
        <v>38.8</v>
      </c>
      <c r="M56" s="262">
        <v>37.3</v>
      </c>
      <c r="N56" s="66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161</v>
      </c>
      <c r="B57" s="262">
        <v>38.5</v>
      </c>
      <c r="C57" s="262">
        <v>37.5</v>
      </c>
      <c r="D57" s="262">
        <v>37.8</v>
      </c>
      <c r="E57" s="262">
        <v>36.3</v>
      </c>
      <c r="F57" s="262">
        <v>38.6</v>
      </c>
      <c r="G57" s="262">
        <v>38.7</v>
      </c>
      <c r="H57" s="262">
        <v>38.3</v>
      </c>
      <c r="I57" s="262">
        <v>38.3</v>
      </c>
      <c r="J57" s="262">
        <v>37.8</v>
      </c>
      <c r="K57" s="262">
        <v>37.3</v>
      </c>
      <c r="L57" s="262">
        <v>35.4</v>
      </c>
      <c r="M57" s="262">
        <v>32.8</v>
      </c>
      <c r="N57" s="66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213</v>
      </c>
      <c r="B58" s="262">
        <v>36.2</v>
      </c>
      <c r="C58" s="262">
        <v>36.5</v>
      </c>
      <c r="D58" s="262">
        <v>36.5</v>
      </c>
      <c r="E58" s="262">
        <v>36.3</v>
      </c>
      <c r="F58" s="262">
        <v>37.5</v>
      </c>
      <c r="G58" s="262">
        <v>37.7</v>
      </c>
      <c r="H58" s="262">
        <v>38.7</v>
      </c>
      <c r="I58" s="262"/>
      <c r="J58" s="262"/>
      <c r="K58" s="262"/>
      <c r="L58" s="262"/>
      <c r="M58" s="262"/>
      <c r="N58" s="66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66"/>
    </row>
    <row r="66" spans="14:26" ht="9.75" customHeight="1"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</row>
    <row r="67" spans="14:26" ht="9.75" customHeight="1"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</row>
    <row r="68" spans="14:26" ht="9.75" customHeight="1"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</row>
    <row r="69" spans="14:26" ht="9.75" customHeight="1"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</row>
    <row r="70" spans="14:28" ht="9.75" customHeight="1">
      <c r="N70" s="66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1"/>
      <c r="AB70" s="1"/>
    </row>
    <row r="71" spans="14:28" ht="9.75" customHeight="1"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1"/>
      <c r="AB71" s="1"/>
    </row>
    <row r="72" spans="14:28" ht="9.75" customHeight="1"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1"/>
      <c r="AB72" s="1"/>
    </row>
    <row r="73" spans="14:28" ht="9.75" customHeight="1"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1"/>
      <c r="AB73" s="1"/>
    </row>
    <row r="74" spans="14:28" ht="9.75" customHeight="1"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1"/>
      <c r="AB74" s="1"/>
    </row>
    <row r="75" spans="14:28" ht="9.75" customHeight="1"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1"/>
      <c r="AB75" s="1"/>
    </row>
    <row r="82" ht="4.5" customHeight="1"/>
    <row r="83" spans="1:13" ht="10.5" customHeight="1">
      <c r="A83" s="10"/>
      <c r="B83" s="11" t="s">
        <v>127</v>
      </c>
      <c r="C83" s="11" t="s">
        <v>128</v>
      </c>
      <c r="D83" s="11" t="s">
        <v>129</v>
      </c>
      <c r="E83" s="11" t="s">
        <v>130</v>
      </c>
      <c r="F83" s="11" t="s">
        <v>131</v>
      </c>
      <c r="G83" s="11" t="s">
        <v>132</v>
      </c>
      <c r="H83" s="11" t="s">
        <v>133</v>
      </c>
      <c r="I83" s="11" t="s">
        <v>134</v>
      </c>
      <c r="J83" s="11" t="s">
        <v>135</v>
      </c>
      <c r="K83" s="11" t="s">
        <v>136</v>
      </c>
      <c r="L83" s="11" t="s">
        <v>137</v>
      </c>
      <c r="M83" s="11" t="s">
        <v>138</v>
      </c>
    </row>
    <row r="84" spans="1:13" ht="10.5" customHeight="1">
      <c r="A84" s="10" t="s">
        <v>139</v>
      </c>
      <c r="B84" s="253">
        <v>49.7</v>
      </c>
      <c r="C84" s="253">
        <v>53.2</v>
      </c>
      <c r="D84" s="253">
        <v>63.9</v>
      </c>
      <c r="E84" s="253">
        <v>62.1</v>
      </c>
      <c r="F84" s="253">
        <v>62.9</v>
      </c>
      <c r="G84" s="253">
        <v>61.7</v>
      </c>
      <c r="H84" s="253">
        <v>63.7</v>
      </c>
      <c r="I84" s="253">
        <v>54</v>
      </c>
      <c r="J84" s="253">
        <v>59.3</v>
      </c>
      <c r="K84" s="253">
        <v>63.8</v>
      </c>
      <c r="L84" s="253">
        <v>59.2</v>
      </c>
      <c r="M84" s="253">
        <v>60</v>
      </c>
    </row>
    <row r="85" spans="1:13" ht="10.5" customHeight="1">
      <c r="A85" s="10" t="s">
        <v>154</v>
      </c>
      <c r="B85" s="253">
        <v>55.9</v>
      </c>
      <c r="C85" s="253">
        <v>54.1</v>
      </c>
      <c r="D85" s="253">
        <v>66.1</v>
      </c>
      <c r="E85" s="253">
        <v>64.6</v>
      </c>
      <c r="F85" s="253">
        <v>61.8</v>
      </c>
      <c r="G85" s="253">
        <v>62.8</v>
      </c>
      <c r="H85" s="253">
        <v>64.1</v>
      </c>
      <c r="I85" s="253">
        <v>62</v>
      </c>
      <c r="J85" s="253">
        <v>58.1</v>
      </c>
      <c r="K85" s="253">
        <v>56.3</v>
      </c>
      <c r="L85" s="253">
        <v>59.1</v>
      </c>
      <c r="M85" s="253">
        <v>61.9</v>
      </c>
    </row>
    <row r="86" spans="1:13" ht="10.5" customHeight="1">
      <c r="A86" s="10" t="s">
        <v>141</v>
      </c>
      <c r="B86" s="253">
        <v>49.2</v>
      </c>
      <c r="C86" s="253">
        <v>53.5</v>
      </c>
      <c r="D86" s="253">
        <v>58.5</v>
      </c>
      <c r="E86" s="253">
        <v>62.2</v>
      </c>
      <c r="F86" s="253">
        <v>59.1</v>
      </c>
      <c r="G86" s="253">
        <v>63.9</v>
      </c>
      <c r="H86" s="253">
        <v>60.1</v>
      </c>
      <c r="I86" s="253">
        <v>57</v>
      </c>
      <c r="J86" s="253">
        <v>55.5</v>
      </c>
      <c r="K86" s="253">
        <v>56</v>
      </c>
      <c r="L86" s="253">
        <v>55.2</v>
      </c>
      <c r="M86" s="253">
        <v>55.9</v>
      </c>
    </row>
    <row r="87" spans="1:13" ht="10.5" customHeight="1">
      <c r="A87" s="10" t="s">
        <v>161</v>
      </c>
      <c r="B87" s="253">
        <v>47.8</v>
      </c>
      <c r="C87" s="253">
        <v>51.7</v>
      </c>
      <c r="D87" s="253">
        <v>62.5</v>
      </c>
      <c r="E87" s="253">
        <v>63.1</v>
      </c>
      <c r="F87" s="253">
        <v>66.1</v>
      </c>
      <c r="G87" s="253">
        <v>62</v>
      </c>
      <c r="H87" s="253">
        <v>62.3</v>
      </c>
      <c r="I87" s="253">
        <v>60</v>
      </c>
      <c r="J87" s="253">
        <v>57.9</v>
      </c>
      <c r="K87" s="253">
        <v>52.7</v>
      </c>
      <c r="L87" s="253">
        <v>55.1</v>
      </c>
      <c r="M87" s="253">
        <v>59</v>
      </c>
    </row>
    <row r="88" spans="1:13" ht="10.5" customHeight="1">
      <c r="A88" s="10" t="s">
        <v>213</v>
      </c>
      <c r="B88" s="253">
        <v>56.4</v>
      </c>
      <c r="C88" s="253">
        <v>49.6</v>
      </c>
      <c r="D88" s="253">
        <v>59.8</v>
      </c>
      <c r="E88" s="253">
        <v>58.8</v>
      </c>
      <c r="F88" s="253">
        <v>57.5</v>
      </c>
      <c r="G88" s="253">
        <v>59.3</v>
      </c>
      <c r="H88" s="253">
        <v>62.6</v>
      </c>
      <c r="I88" s="253"/>
      <c r="J88" s="253"/>
      <c r="K88" s="253"/>
      <c r="L88" s="253"/>
      <c r="M88" s="253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60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127</v>
      </c>
      <c r="C24" s="11" t="s">
        <v>128</v>
      </c>
      <c r="D24" s="11" t="s">
        <v>129</v>
      </c>
      <c r="E24" s="11" t="s">
        <v>130</v>
      </c>
      <c r="F24" s="11" t="s">
        <v>131</v>
      </c>
      <c r="G24" s="11" t="s">
        <v>132</v>
      </c>
      <c r="H24" s="11" t="s">
        <v>133</v>
      </c>
      <c r="I24" s="11" t="s">
        <v>134</v>
      </c>
      <c r="J24" s="11" t="s">
        <v>135</v>
      </c>
      <c r="K24" s="11" t="s">
        <v>136</v>
      </c>
      <c r="L24" s="11" t="s">
        <v>137</v>
      </c>
      <c r="M24" s="11" t="s">
        <v>138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</row>
    <row r="25" spans="1:29" ht="10.5" customHeight="1">
      <c r="A25" s="10" t="s">
        <v>139</v>
      </c>
      <c r="B25" s="267">
        <v>41.9</v>
      </c>
      <c r="C25" s="267">
        <v>52.91</v>
      </c>
      <c r="D25" s="267">
        <v>75.74</v>
      </c>
      <c r="E25" s="267">
        <v>62.54</v>
      </c>
      <c r="F25" s="267">
        <v>80.23</v>
      </c>
      <c r="G25" s="267">
        <v>82.29</v>
      </c>
      <c r="H25" s="267">
        <v>80.53</v>
      </c>
      <c r="I25" s="267">
        <v>40.82</v>
      </c>
      <c r="J25" s="267">
        <v>44.9</v>
      </c>
      <c r="K25" s="267">
        <v>43.8</v>
      </c>
      <c r="L25" s="267">
        <v>59.4</v>
      </c>
      <c r="M25" s="267">
        <v>54.7</v>
      </c>
      <c r="N25" s="66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1"/>
      <c r="AB25" s="1"/>
      <c r="AC25" s="1"/>
    </row>
    <row r="26" spans="1:29" ht="10.5" customHeight="1">
      <c r="A26" s="10" t="s">
        <v>140</v>
      </c>
      <c r="B26" s="267">
        <v>51.15</v>
      </c>
      <c r="C26" s="267">
        <v>68.9</v>
      </c>
      <c r="D26" s="267">
        <v>62.27</v>
      </c>
      <c r="E26" s="267">
        <v>88.58</v>
      </c>
      <c r="F26" s="267">
        <v>84.28</v>
      </c>
      <c r="G26" s="267">
        <v>92.26</v>
      </c>
      <c r="H26" s="267">
        <v>94.4</v>
      </c>
      <c r="I26" s="267">
        <v>63.79</v>
      </c>
      <c r="J26" s="267">
        <v>53.5</v>
      </c>
      <c r="K26" s="267">
        <v>55.3</v>
      </c>
      <c r="L26" s="267">
        <v>58.2</v>
      </c>
      <c r="M26" s="267">
        <v>57.6</v>
      </c>
      <c r="N26" s="66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1"/>
      <c r="AB26" s="1"/>
      <c r="AC26" s="1"/>
    </row>
    <row r="27" spans="1:29" ht="10.5" customHeight="1">
      <c r="A27" s="10" t="s">
        <v>153</v>
      </c>
      <c r="B27" s="267">
        <v>49.9</v>
      </c>
      <c r="C27" s="267">
        <v>54.11</v>
      </c>
      <c r="D27" s="267">
        <v>67.08</v>
      </c>
      <c r="E27" s="267">
        <v>88</v>
      </c>
      <c r="F27" s="267">
        <v>85.9</v>
      </c>
      <c r="G27" s="267">
        <v>102</v>
      </c>
      <c r="H27" s="267">
        <v>94.1</v>
      </c>
      <c r="I27" s="267">
        <v>60.2</v>
      </c>
      <c r="J27" s="267">
        <v>64.4</v>
      </c>
      <c r="K27" s="267">
        <v>66.3</v>
      </c>
      <c r="L27" s="267">
        <v>54.9</v>
      </c>
      <c r="M27" s="267">
        <v>57.7</v>
      </c>
      <c r="N27" s="66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1"/>
      <c r="AB27" s="1"/>
      <c r="AC27" s="1"/>
    </row>
    <row r="28" spans="1:29" ht="10.5" customHeight="1">
      <c r="A28" s="10" t="s">
        <v>152</v>
      </c>
      <c r="B28" s="267">
        <v>54.7</v>
      </c>
      <c r="C28" s="267">
        <v>51.8</v>
      </c>
      <c r="D28" s="267">
        <v>58.3</v>
      </c>
      <c r="E28" s="267">
        <v>73.8</v>
      </c>
      <c r="F28" s="267">
        <v>61.7</v>
      </c>
      <c r="G28" s="267">
        <v>76.3</v>
      </c>
      <c r="H28" s="267">
        <v>56.1</v>
      </c>
      <c r="I28" s="267">
        <v>39.5</v>
      </c>
      <c r="J28" s="267">
        <v>43.6</v>
      </c>
      <c r="K28" s="267">
        <v>50.9</v>
      </c>
      <c r="L28" s="267">
        <v>55.8</v>
      </c>
      <c r="M28" s="267">
        <v>46.8</v>
      </c>
      <c r="N28" s="66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1"/>
      <c r="AB28" s="1"/>
      <c r="AC28" s="1"/>
    </row>
    <row r="29" spans="1:29" ht="10.5" customHeight="1">
      <c r="A29" s="10" t="s">
        <v>213</v>
      </c>
      <c r="B29" s="267">
        <v>39.2</v>
      </c>
      <c r="C29" s="267">
        <v>41.6</v>
      </c>
      <c r="D29" s="267">
        <v>49.3</v>
      </c>
      <c r="E29" s="267">
        <v>70.8</v>
      </c>
      <c r="F29" s="267">
        <v>73.4</v>
      </c>
      <c r="G29" s="267">
        <v>75</v>
      </c>
      <c r="H29" s="267">
        <v>62</v>
      </c>
      <c r="I29" s="267"/>
      <c r="J29" s="267"/>
      <c r="K29" s="267"/>
      <c r="L29" s="267"/>
      <c r="M29" s="267"/>
      <c r="N29" s="66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3"/>
    </row>
    <row r="53" spans="1:49" ht="10.5" customHeight="1">
      <c r="A53" s="10"/>
      <c r="B53" s="11" t="s">
        <v>127</v>
      </c>
      <c r="C53" s="11" t="s">
        <v>128</v>
      </c>
      <c r="D53" s="11" t="s">
        <v>129</v>
      </c>
      <c r="E53" s="11" t="s">
        <v>130</v>
      </c>
      <c r="F53" s="11" t="s">
        <v>131</v>
      </c>
      <c r="G53" s="11" t="s">
        <v>132</v>
      </c>
      <c r="H53" s="11" t="s">
        <v>133</v>
      </c>
      <c r="I53" s="11" t="s">
        <v>134</v>
      </c>
      <c r="J53" s="11" t="s">
        <v>135</v>
      </c>
      <c r="K53" s="11" t="s">
        <v>136</v>
      </c>
      <c r="L53" s="11" t="s">
        <v>137</v>
      </c>
      <c r="M53" s="11" t="s">
        <v>138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139</v>
      </c>
      <c r="B54" s="267">
        <v>51.7</v>
      </c>
      <c r="C54" s="267">
        <v>52.9</v>
      </c>
      <c r="D54" s="267">
        <v>54.4</v>
      </c>
      <c r="E54" s="267">
        <v>51.2</v>
      </c>
      <c r="F54" s="267">
        <v>57.2</v>
      </c>
      <c r="G54" s="267">
        <v>56.3</v>
      </c>
      <c r="H54" s="267">
        <v>52.8</v>
      </c>
      <c r="I54" s="267">
        <v>43.7</v>
      </c>
      <c r="J54" s="267">
        <v>35.6</v>
      </c>
      <c r="K54" s="267">
        <v>36.3</v>
      </c>
      <c r="L54" s="267">
        <v>47.5</v>
      </c>
      <c r="M54" s="267">
        <v>47.4</v>
      </c>
      <c r="N54" s="66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140</v>
      </c>
      <c r="B55" s="267">
        <v>49.5</v>
      </c>
      <c r="C55" s="267">
        <v>56.2</v>
      </c>
      <c r="D55" s="267">
        <v>40.2</v>
      </c>
      <c r="E55" s="267">
        <v>48.4</v>
      </c>
      <c r="F55" s="267">
        <v>50.4</v>
      </c>
      <c r="G55" s="267">
        <v>49.3</v>
      </c>
      <c r="H55" s="267">
        <v>42.2</v>
      </c>
      <c r="I55" s="267">
        <v>40.9</v>
      </c>
      <c r="J55" s="267">
        <v>40.2</v>
      </c>
      <c r="K55" s="267">
        <v>42.7</v>
      </c>
      <c r="L55" s="267">
        <v>47.2</v>
      </c>
      <c r="M55" s="267">
        <v>44.3</v>
      </c>
      <c r="N55" s="66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153</v>
      </c>
      <c r="B56" s="267">
        <v>45</v>
      </c>
      <c r="C56" s="267">
        <v>47.8</v>
      </c>
      <c r="D56" s="267">
        <v>46.3</v>
      </c>
      <c r="E56" s="267">
        <v>50.3</v>
      </c>
      <c r="F56" s="267">
        <v>50.1</v>
      </c>
      <c r="G56" s="267">
        <v>49.7</v>
      </c>
      <c r="H56" s="267">
        <v>45.6</v>
      </c>
      <c r="I56" s="267">
        <v>42.3</v>
      </c>
      <c r="J56" s="267">
        <v>42.1</v>
      </c>
      <c r="K56" s="267">
        <v>44.9</v>
      </c>
      <c r="L56" s="267">
        <v>47.2</v>
      </c>
      <c r="M56" s="267">
        <v>45.6</v>
      </c>
      <c r="N56" s="66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152</v>
      </c>
      <c r="B57" s="267">
        <v>48</v>
      </c>
      <c r="C57" s="267">
        <v>47.1</v>
      </c>
      <c r="D57" s="267">
        <v>45.7</v>
      </c>
      <c r="E57" s="267">
        <v>52.1</v>
      </c>
      <c r="F57" s="267">
        <v>51.4</v>
      </c>
      <c r="G57" s="267">
        <v>51.3</v>
      </c>
      <c r="H57" s="267">
        <v>44.1</v>
      </c>
      <c r="I57" s="267">
        <v>37.6</v>
      </c>
      <c r="J57" s="267">
        <v>34.4</v>
      </c>
      <c r="K57" s="267">
        <v>33.2</v>
      </c>
      <c r="L57" s="267">
        <v>41.8</v>
      </c>
      <c r="M57" s="267">
        <v>38.7</v>
      </c>
      <c r="N57" s="66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213</v>
      </c>
      <c r="B58" s="267">
        <v>36.7</v>
      </c>
      <c r="C58" s="267">
        <v>37.2</v>
      </c>
      <c r="D58" s="267">
        <v>34.8</v>
      </c>
      <c r="E58" s="267">
        <v>41.4</v>
      </c>
      <c r="F58" s="267">
        <v>41.9</v>
      </c>
      <c r="G58" s="267">
        <v>40.8</v>
      </c>
      <c r="H58" s="267">
        <v>41.3</v>
      </c>
      <c r="I58" s="267"/>
      <c r="J58" s="267"/>
      <c r="K58" s="267"/>
      <c r="L58" s="267"/>
      <c r="M58" s="267"/>
      <c r="N58" s="66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127</v>
      </c>
      <c r="C83" s="11" t="s">
        <v>128</v>
      </c>
      <c r="D83" s="11" t="s">
        <v>129</v>
      </c>
      <c r="E83" s="11" t="s">
        <v>130</v>
      </c>
      <c r="F83" s="11" t="s">
        <v>131</v>
      </c>
      <c r="G83" s="11" t="s">
        <v>132</v>
      </c>
      <c r="H83" s="11" t="s">
        <v>133</v>
      </c>
      <c r="I83" s="11" t="s">
        <v>134</v>
      </c>
      <c r="J83" s="11" t="s">
        <v>135</v>
      </c>
      <c r="K83" s="11" t="s">
        <v>136</v>
      </c>
      <c r="L83" s="11" t="s">
        <v>137</v>
      </c>
      <c r="M83" s="11" t="s">
        <v>138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0.5" customHeight="1">
      <c r="A84" s="10" t="s">
        <v>139</v>
      </c>
      <c r="B84" s="15">
        <v>82.6</v>
      </c>
      <c r="C84" s="15">
        <v>100</v>
      </c>
      <c r="D84" s="15">
        <v>139.9</v>
      </c>
      <c r="E84" s="15">
        <v>121.4</v>
      </c>
      <c r="F84" s="15">
        <v>142.4</v>
      </c>
      <c r="G84" s="15">
        <v>145.7</v>
      </c>
      <c r="H84" s="15">
        <v>150.7</v>
      </c>
      <c r="I84" s="15">
        <v>94.1</v>
      </c>
      <c r="J84" s="15">
        <v>123.5</v>
      </c>
      <c r="K84" s="15">
        <v>120.8</v>
      </c>
      <c r="L84" s="15">
        <v>128.4</v>
      </c>
      <c r="M84" s="15">
        <v>115.4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0.5" customHeight="1">
      <c r="A85" s="10" t="s">
        <v>154</v>
      </c>
      <c r="B85" s="15">
        <v>103.5</v>
      </c>
      <c r="C85" s="15">
        <v>124.1</v>
      </c>
      <c r="D85" s="15">
        <v>145.8</v>
      </c>
      <c r="E85" s="15">
        <v>190.8</v>
      </c>
      <c r="F85" s="15">
        <v>168.6</v>
      </c>
      <c r="G85" s="15">
        <v>186.3</v>
      </c>
      <c r="H85" s="15">
        <v>214.3</v>
      </c>
      <c r="I85" s="15">
        <v>155.1</v>
      </c>
      <c r="J85" s="15">
        <v>132.7</v>
      </c>
      <c r="K85" s="15">
        <v>130.4</v>
      </c>
      <c r="L85" s="15">
        <v>124.5</v>
      </c>
      <c r="M85" s="15">
        <v>128.9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0.5" customHeight="1">
      <c r="A86" s="10" t="s">
        <v>141</v>
      </c>
      <c r="B86" s="15">
        <v>111.1</v>
      </c>
      <c r="C86" s="15">
        <v>113.6</v>
      </c>
      <c r="D86" s="15">
        <v>144.3</v>
      </c>
      <c r="E86" s="15">
        <v>178.3</v>
      </c>
      <c r="F86" s="15">
        <v>171.2</v>
      </c>
      <c r="G86" s="15">
        <v>204.8</v>
      </c>
      <c r="H86" s="15">
        <v>201.9</v>
      </c>
      <c r="I86" s="15">
        <v>140.7</v>
      </c>
      <c r="J86" s="15">
        <v>152.8</v>
      </c>
      <c r="K86" s="15">
        <v>149.1</v>
      </c>
      <c r="L86" s="15">
        <v>116.9</v>
      </c>
      <c r="M86" s="15">
        <v>126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0.5" customHeight="1">
      <c r="A87" s="10" t="s">
        <v>152</v>
      </c>
      <c r="B87" s="15">
        <v>114.4</v>
      </c>
      <c r="C87" s="15">
        <v>110</v>
      </c>
      <c r="D87" s="15">
        <v>127.3</v>
      </c>
      <c r="E87" s="15">
        <v>144.5</v>
      </c>
      <c r="F87" s="15">
        <v>120.1</v>
      </c>
      <c r="G87" s="15">
        <v>148.9</v>
      </c>
      <c r="H87" s="15">
        <v>125.3</v>
      </c>
      <c r="I87" s="15">
        <v>104.8</v>
      </c>
      <c r="J87" s="15">
        <v>125.6</v>
      </c>
      <c r="K87" s="15">
        <v>152.4</v>
      </c>
      <c r="L87" s="15">
        <v>137.3</v>
      </c>
      <c r="M87" s="15">
        <v>120.1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0.5" customHeight="1">
      <c r="A88" s="10" t="s">
        <v>213</v>
      </c>
      <c r="B88" s="15">
        <v>106.7</v>
      </c>
      <c r="C88" s="15">
        <v>112</v>
      </c>
      <c r="D88" s="15">
        <v>140.2</v>
      </c>
      <c r="E88" s="15">
        <v>177.4</v>
      </c>
      <c r="F88" s="15">
        <v>175.8</v>
      </c>
      <c r="G88" s="15">
        <v>182.5</v>
      </c>
      <c r="H88" s="15">
        <v>150.5</v>
      </c>
      <c r="I88" s="15"/>
      <c r="J88" s="15"/>
      <c r="K88" s="15"/>
      <c r="L88" s="15"/>
      <c r="M88" s="15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</row>
    <row r="9" spans="1:26" ht="9.75" customHeight="1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</row>
    <row r="10" spans="1:26" ht="9.75" customHeight="1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</row>
    <row r="11" spans="1:26" ht="9.75" customHeight="1">
      <c r="A11" s="260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</row>
    <row r="12" spans="1:26" ht="9.75" customHeight="1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</row>
    <row r="19" spans="1:26" ht="9.75" customHeight="1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</row>
    <row r="20" spans="1:26" ht="9.75" customHeight="1">
      <c r="A20" s="260"/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</row>
    <row r="21" spans="1:26" ht="9.75" customHeight="1">
      <c r="A21" s="260"/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</row>
    <row r="22" spans="1:55" ht="9.75" customHeight="1">
      <c r="A22" s="260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127</v>
      </c>
      <c r="C24" s="11" t="s">
        <v>128</v>
      </c>
      <c r="D24" s="11" t="s">
        <v>129</v>
      </c>
      <c r="E24" s="11" t="s">
        <v>130</v>
      </c>
      <c r="F24" s="11" t="s">
        <v>131</v>
      </c>
      <c r="G24" s="11" t="s">
        <v>132</v>
      </c>
      <c r="H24" s="11" t="s">
        <v>133</v>
      </c>
      <c r="I24" s="11" t="s">
        <v>134</v>
      </c>
      <c r="J24" s="11" t="s">
        <v>135</v>
      </c>
      <c r="K24" s="11" t="s">
        <v>136</v>
      </c>
      <c r="L24" s="11" t="s">
        <v>137</v>
      </c>
      <c r="M24" s="11" t="s">
        <v>138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139</v>
      </c>
      <c r="B25" s="262">
        <v>8.804</v>
      </c>
      <c r="C25" s="262">
        <v>10.818</v>
      </c>
      <c r="D25" s="262">
        <v>11.816</v>
      </c>
      <c r="E25" s="262">
        <v>11.84</v>
      </c>
      <c r="F25" s="262">
        <v>11.701</v>
      </c>
      <c r="G25" s="262">
        <v>13.887</v>
      </c>
      <c r="H25" s="262">
        <v>12.517</v>
      </c>
      <c r="I25" s="262">
        <v>11.085</v>
      </c>
      <c r="J25" s="262">
        <v>13.32</v>
      </c>
      <c r="K25" s="262">
        <v>11.754</v>
      </c>
      <c r="L25" s="262">
        <v>10.546</v>
      </c>
      <c r="M25" s="262">
        <v>10.957</v>
      </c>
      <c r="N25" s="66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140</v>
      </c>
      <c r="B26" s="262">
        <v>8.993</v>
      </c>
      <c r="C26" s="262">
        <v>10.331</v>
      </c>
      <c r="D26" s="262">
        <v>13.174</v>
      </c>
      <c r="E26" s="262">
        <v>14.234</v>
      </c>
      <c r="F26" s="262">
        <v>13.038</v>
      </c>
      <c r="G26" s="262">
        <v>15.156</v>
      </c>
      <c r="H26" s="262">
        <v>15.007</v>
      </c>
      <c r="I26" s="262">
        <v>13.546</v>
      </c>
      <c r="J26" s="262">
        <v>12.824</v>
      </c>
      <c r="K26" s="262">
        <v>13.59</v>
      </c>
      <c r="L26" s="262">
        <v>12.953</v>
      </c>
      <c r="M26" s="262">
        <v>12.097</v>
      </c>
      <c r="N26" s="66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153</v>
      </c>
      <c r="B27" s="262">
        <v>9.502</v>
      </c>
      <c r="C27" s="262">
        <v>11.333</v>
      </c>
      <c r="D27" s="262">
        <v>13.779</v>
      </c>
      <c r="E27" s="262">
        <v>14.1</v>
      </c>
      <c r="F27" s="262">
        <v>15.6</v>
      </c>
      <c r="G27" s="262">
        <v>16.2</v>
      </c>
      <c r="H27" s="262">
        <v>15.5</v>
      </c>
      <c r="I27" s="262">
        <v>12.9</v>
      </c>
      <c r="J27" s="262">
        <v>13</v>
      </c>
      <c r="K27" s="262">
        <v>12.8</v>
      </c>
      <c r="L27" s="262">
        <v>13.9</v>
      </c>
      <c r="M27" s="262">
        <v>11.8</v>
      </c>
      <c r="N27" s="66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152</v>
      </c>
      <c r="B28" s="262">
        <v>8.7</v>
      </c>
      <c r="C28" s="262">
        <v>9.7</v>
      </c>
      <c r="D28" s="262">
        <v>12.1</v>
      </c>
      <c r="E28" s="262">
        <v>12.2</v>
      </c>
      <c r="F28" s="262">
        <v>11.3</v>
      </c>
      <c r="G28" s="262">
        <v>12.2</v>
      </c>
      <c r="H28" s="262">
        <v>11.7</v>
      </c>
      <c r="I28" s="262">
        <v>10.2</v>
      </c>
      <c r="J28" s="262">
        <v>11.8</v>
      </c>
      <c r="K28" s="262">
        <v>11</v>
      </c>
      <c r="L28" s="262">
        <v>12.1</v>
      </c>
      <c r="M28" s="262">
        <v>11.7</v>
      </c>
      <c r="N28" s="66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213</v>
      </c>
      <c r="B29" s="262">
        <v>9.8</v>
      </c>
      <c r="C29" s="262">
        <v>11.3</v>
      </c>
      <c r="D29" s="262">
        <v>13.8</v>
      </c>
      <c r="E29" s="262">
        <v>13.1</v>
      </c>
      <c r="F29" s="262">
        <v>14.3</v>
      </c>
      <c r="G29" s="262">
        <v>14.1</v>
      </c>
      <c r="H29" s="262">
        <v>12.3</v>
      </c>
      <c r="I29" s="262"/>
      <c r="J29" s="262"/>
      <c r="K29" s="262"/>
      <c r="L29" s="262"/>
      <c r="M29" s="262"/>
      <c r="N29" s="66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37"/>
    </row>
    <row r="53" spans="1:48" s="259" customFormat="1" ht="10.5" customHeight="1">
      <c r="A53" s="15"/>
      <c r="B53" s="253" t="s">
        <v>127</v>
      </c>
      <c r="C53" s="253" t="s">
        <v>128</v>
      </c>
      <c r="D53" s="253" t="s">
        <v>129</v>
      </c>
      <c r="E53" s="253" t="s">
        <v>130</v>
      </c>
      <c r="F53" s="253" t="s">
        <v>131</v>
      </c>
      <c r="G53" s="253" t="s">
        <v>132</v>
      </c>
      <c r="H53" s="253" t="s">
        <v>133</v>
      </c>
      <c r="I53" s="253" t="s">
        <v>134</v>
      </c>
      <c r="J53" s="253" t="s">
        <v>135</v>
      </c>
      <c r="K53" s="253" t="s">
        <v>136</v>
      </c>
      <c r="L53" s="253" t="s">
        <v>137</v>
      </c>
      <c r="M53" s="253" t="s">
        <v>138</v>
      </c>
      <c r="N53" s="257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</row>
    <row r="54" spans="1:48" s="259" customFormat="1" ht="10.5" customHeight="1">
      <c r="A54" s="10" t="s">
        <v>139</v>
      </c>
      <c r="B54" s="262">
        <v>13.219</v>
      </c>
      <c r="C54" s="262">
        <v>13.6</v>
      </c>
      <c r="D54" s="262">
        <v>13.3</v>
      </c>
      <c r="E54" s="262">
        <v>13</v>
      </c>
      <c r="F54" s="262">
        <v>13.7</v>
      </c>
      <c r="G54" s="262">
        <v>13.9</v>
      </c>
      <c r="H54" s="262">
        <v>13.3</v>
      </c>
      <c r="I54" s="262">
        <v>12.8</v>
      </c>
      <c r="J54" s="262">
        <v>12.7</v>
      </c>
      <c r="K54" s="262">
        <v>12.8</v>
      </c>
      <c r="L54" s="262">
        <v>12.7</v>
      </c>
      <c r="M54" s="262">
        <v>11.9</v>
      </c>
      <c r="N54" s="257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257"/>
      <c r="AV54" s="257"/>
    </row>
    <row r="55" spans="1:48" s="259" customFormat="1" ht="10.5" customHeight="1">
      <c r="A55" s="10" t="s">
        <v>140</v>
      </c>
      <c r="B55" s="262">
        <v>11.898</v>
      </c>
      <c r="C55" s="262">
        <v>11.8</v>
      </c>
      <c r="D55" s="262">
        <v>12.8</v>
      </c>
      <c r="E55" s="262">
        <v>12.3</v>
      </c>
      <c r="F55" s="262">
        <v>13.4</v>
      </c>
      <c r="G55" s="262">
        <v>13.6</v>
      </c>
      <c r="H55" s="262">
        <v>12.7</v>
      </c>
      <c r="I55" s="262">
        <v>13.4</v>
      </c>
      <c r="J55" s="262">
        <v>12.9</v>
      </c>
      <c r="K55" s="262">
        <v>14.5</v>
      </c>
      <c r="L55" s="262">
        <v>14.8</v>
      </c>
      <c r="M55" s="262">
        <v>13.4</v>
      </c>
      <c r="N55" s="257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</row>
    <row r="56" spans="1:48" s="259" customFormat="1" ht="10.5" customHeight="1">
      <c r="A56" s="10" t="s">
        <v>153</v>
      </c>
      <c r="B56" s="262">
        <v>12.017</v>
      </c>
      <c r="C56" s="262">
        <v>12.349</v>
      </c>
      <c r="D56" s="262">
        <v>13.055</v>
      </c>
      <c r="E56" s="262">
        <v>13</v>
      </c>
      <c r="F56" s="262">
        <v>13.8</v>
      </c>
      <c r="G56" s="262">
        <v>13.5</v>
      </c>
      <c r="H56" s="262">
        <v>13.5</v>
      </c>
      <c r="I56" s="262">
        <v>12.4</v>
      </c>
      <c r="J56" s="262">
        <v>11.8</v>
      </c>
      <c r="K56" s="262">
        <v>12.5</v>
      </c>
      <c r="L56" s="262">
        <v>12.6</v>
      </c>
      <c r="M56" s="262">
        <v>11.6</v>
      </c>
      <c r="N56" s="257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</row>
    <row r="57" spans="1:48" s="259" customFormat="1" ht="10.5" customHeight="1">
      <c r="A57" s="10" t="s">
        <v>152</v>
      </c>
      <c r="B57" s="262">
        <v>11</v>
      </c>
      <c r="C57" s="262">
        <v>11.6</v>
      </c>
      <c r="D57" s="262">
        <v>12</v>
      </c>
      <c r="E57" s="262">
        <v>12</v>
      </c>
      <c r="F57" s="262">
        <v>12.7</v>
      </c>
      <c r="G57" s="262">
        <v>12.6</v>
      </c>
      <c r="H57" s="262">
        <v>11.5</v>
      </c>
      <c r="I57" s="262">
        <v>10.7</v>
      </c>
      <c r="J57" s="262">
        <v>11.1</v>
      </c>
      <c r="K57" s="262">
        <v>11.1</v>
      </c>
      <c r="L57" s="262">
        <v>10.9</v>
      </c>
      <c r="M57" s="262">
        <v>9.9</v>
      </c>
      <c r="N57" s="257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</row>
    <row r="58" spans="1:27" s="259" customFormat="1" ht="10.5" customHeight="1">
      <c r="A58" s="10" t="s">
        <v>213</v>
      </c>
      <c r="B58" s="262">
        <v>10.7</v>
      </c>
      <c r="C58" s="262">
        <v>11.4</v>
      </c>
      <c r="D58" s="262">
        <v>12.2</v>
      </c>
      <c r="E58" s="262">
        <v>12</v>
      </c>
      <c r="F58" s="262">
        <v>13</v>
      </c>
      <c r="G58" s="262">
        <v>13.2</v>
      </c>
      <c r="H58" s="262">
        <v>12.8</v>
      </c>
      <c r="I58" s="262"/>
      <c r="J58" s="262"/>
      <c r="K58" s="262"/>
      <c r="L58" s="262"/>
      <c r="M58" s="262"/>
      <c r="N58" s="257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57"/>
    </row>
    <row r="59" spans="1:27" ht="9.75" customHeight="1">
      <c r="A59" s="260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60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59" customFormat="1" ht="10.5" customHeight="1">
      <c r="A83" s="15"/>
      <c r="B83" s="253" t="s">
        <v>127</v>
      </c>
      <c r="C83" s="253" t="s">
        <v>128</v>
      </c>
      <c r="D83" s="253" t="s">
        <v>129</v>
      </c>
      <c r="E83" s="253" t="s">
        <v>130</v>
      </c>
      <c r="F83" s="253" t="s">
        <v>131</v>
      </c>
      <c r="G83" s="253" t="s">
        <v>132</v>
      </c>
      <c r="H83" s="253" t="s">
        <v>133</v>
      </c>
      <c r="I83" s="253" t="s">
        <v>134</v>
      </c>
      <c r="J83" s="253" t="s">
        <v>135</v>
      </c>
      <c r="K83" s="253" t="s">
        <v>136</v>
      </c>
      <c r="L83" s="253" t="s">
        <v>137</v>
      </c>
      <c r="M83" s="253" t="s">
        <v>138</v>
      </c>
      <c r="N83" s="257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</row>
    <row r="84" spans="1:26" s="259" customFormat="1" ht="10.5" customHeight="1">
      <c r="A84" s="10" t="s">
        <v>139</v>
      </c>
      <c r="B84" s="255">
        <v>66.4</v>
      </c>
      <c r="C84" s="255">
        <v>79.5</v>
      </c>
      <c r="D84" s="255">
        <v>89.1</v>
      </c>
      <c r="E84" s="255">
        <v>90.9</v>
      </c>
      <c r="F84" s="255">
        <v>84.8</v>
      </c>
      <c r="G84" s="255">
        <v>99.9</v>
      </c>
      <c r="H84" s="255">
        <v>93.9</v>
      </c>
      <c r="I84" s="255">
        <v>87.1</v>
      </c>
      <c r="J84" s="255">
        <v>104.5</v>
      </c>
      <c r="K84" s="255">
        <v>92</v>
      </c>
      <c r="L84" s="255">
        <v>82.7</v>
      </c>
      <c r="M84" s="255">
        <v>92.7</v>
      </c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</row>
    <row r="85" spans="1:26" s="259" customFormat="1" ht="10.5" customHeight="1">
      <c r="A85" s="10" t="s">
        <v>154</v>
      </c>
      <c r="B85" s="255">
        <v>75.5</v>
      </c>
      <c r="C85" s="255">
        <v>87.8</v>
      </c>
      <c r="D85" s="255">
        <v>103.4</v>
      </c>
      <c r="E85" s="255">
        <v>115.7</v>
      </c>
      <c r="F85" s="255">
        <v>97.3</v>
      </c>
      <c r="G85" s="255">
        <v>111.7</v>
      </c>
      <c r="H85" s="255">
        <v>117.9</v>
      </c>
      <c r="I85" s="255">
        <v>100.9</v>
      </c>
      <c r="J85" s="255">
        <v>99.1</v>
      </c>
      <c r="K85" s="255">
        <v>93.5</v>
      </c>
      <c r="L85" s="255">
        <v>87.5</v>
      </c>
      <c r="M85" s="255">
        <v>91</v>
      </c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</row>
    <row r="86" spans="1:26" s="259" customFormat="1" ht="10.5" customHeight="1">
      <c r="A86" s="10" t="s">
        <v>141</v>
      </c>
      <c r="B86" s="255">
        <v>80.2</v>
      </c>
      <c r="C86" s="255">
        <v>91.7</v>
      </c>
      <c r="D86" s="255">
        <v>105.7</v>
      </c>
      <c r="E86" s="255">
        <v>109.1</v>
      </c>
      <c r="F86" s="255">
        <v>113.3</v>
      </c>
      <c r="G86" s="255">
        <v>119.8</v>
      </c>
      <c r="H86" s="255">
        <v>115</v>
      </c>
      <c r="I86" s="255">
        <v>104.6</v>
      </c>
      <c r="J86" s="255">
        <v>109.5</v>
      </c>
      <c r="K86" s="255">
        <v>102.3</v>
      </c>
      <c r="L86" s="255">
        <v>110.6</v>
      </c>
      <c r="M86" s="255">
        <v>101.7</v>
      </c>
      <c r="N86" s="257"/>
      <c r="O86" s="257"/>
      <c r="P86" s="257"/>
      <c r="Q86" s="257"/>
      <c r="R86" s="257"/>
      <c r="S86" s="257"/>
      <c r="T86" s="257"/>
      <c r="U86" s="257"/>
      <c r="V86" s="257"/>
      <c r="W86" s="257"/>
      <c r="X86" s="257"/>
      <c r="Y86" s="257"/>
      <c r="Z86" s="257"/>
    </row>
    <row r="87" spans="1:26" s="259" customFormat="1" ht="10.5" customHeight="1">
      <c r="A87" s="10" t="s">
        <v>152</v>
      </c>
      <c r="B87" s="255">
        <v>79.1</v>
      </c>
      <c r="C87" s="255">
        <v>83.6</v>
      </c>
      <c r="D87" s="255">
        <v>100.7</v>
      </c>
      <c r="E87" s="255">
        <v>101.4</v>
      </c>
      <c r="F87" s="255">
        <v>89.1</v>
      </c>
      <c r="G87" s="255">
        <v>96.9</v>
      </c>
      <c r="H87" s="255">
        <v>101.8</v>
      </c>
      <c r="I87" s="255">
        <v>95.6</v>
      </c>
      <c r="J87" s="255">
        <v>106.4</v>
      </c>
      <c r="K87" s="255">
        <v>99.4</v>
      </c>
      <c r="L87" s="255">
        <v>111.7</v>
      </c>
      <c r="M87" s="255">
        <v>117.1</v>
      </c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</row>
    <row r="88" spans="1:26" s="259" customFormat="1" ht="10.5" customHeight="1">
      <c r="A88" s="10" t="s">
        <v>213</v>
      </c>
      <c r="B88" s="255">
        <v>90.7</v>
      </c>
      <c r="C88" s="255">
        <v>98.4</v>
      </c>
      <c r="D88" s="255">
        <v>113.3</v>
      </c>
      <c r="E88" s="255">
        <v>108.9</v>
      </c>
      <c r="F88" s="255">
        <v>110.8</v>
      </c>
      <c r="G88" s="255">
        <v>107.2</v>
      </c>
      <c r="H88" s="255">
        <v>96.5</v>
      </c>
      <c r="I88" s="255"/>
      <c r="J88" s="255"/>
      <c r="K88" s="255"/>
      <c r="L88" s="255"/>
      <c r="M88" s="255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</row>
    <row r="8" spans="1:13" ht="9.75" customHeight="1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</row>
    <row r="9" spans="1:13" ht="9.75" customHeight="1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</row>
    <row r="10" spans="1:13" ht="9.75" customHeight="1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</row>
    <row r="11" spans="1:13" ht="9.75" customHeight="1">
      <c r="A11" s="260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</row>
    <row r="14" spans="14:15" ht="9.75" customHeight="1">
      <c r="N14" s="270"/>
      <c r="O14" s="270"/>
    </row>
    <row r="17" ht="9.75" customHeight="1">
      <c r="O17" s="270"/>
    </row>
    <row r="18" spans="1:13" ht="9.75" customHeight="1">
      <c r="A18" s="260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</row>
    <row r="19" spans="1:13" ht="9.75" customHeight="1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</row>
    <row r="20" spans="1:14" ht="9.75" customHeight="1">
      <c r="A20" s="260"/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70"/>
    </row>
    <row r="21" spans="1:14" ht="9.75" customHeight="1">
      <c r="A21" s="260"/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70"/>
    </row>
    <row r="22" spans="1:48" ht="9.75" customHeight="1">
      <c r="A22" s="260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1"/>
      <c r="O22" s="6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127</v>
      </c>
      <c r="C24" s="11" t="s">
        <v>128</v>
      </c>
      <c r="D24" s="11" t="s">
        <v>129</v>
      </c>
      <c r="E24" s="11" t="s">
        <v>130</v>
      </c>
      <c r="F24" s="11" t="s">
        <v>131</v>
      </c>
      <c r="G24" s="11" t="s">
        <v>132</v>
      </c>
      <c r="H24" s="11" t="s">
        <v>133</v>
      </c>
      <c r="I24" s="11" t="s">
        <v>134</v>
      </c>
      <c r="J24" s="11" t="s">
        <v>135</v>
      </c>
      <c r="K24" s="11" t="s">
        <v>136</v>
      </c>
      <c r="L24" s="11" t="s">
        <v>137</v>
      </c>
      <c r="M24" s="11" t="s">
        <v>138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139</v>
      </c>
      <c r="B25" s="262">
        <v>9.98</v>
      </c>
      <c r="C25" s="262">
        <v>10.27</v>
      </c>
      <c r="D25" s="262">
        <v>11.23</v>
      </c>
      <c r="E25" s="262">
        <v>10.79</v>
      </c>
      <c r="F25" s="262">
        <v>9.77</v>
      </c>
      <c r="G25" s="262">
        <v>10.95</v>
      </c>
      <c r="H25" s="262">
        <v>10.29</v>
      </c>
      <c r="I25" s="262">
        <v>8.83</v>
      </c>
      <c r="J25" s="262">
        <v>10.25</v>
      </c>
      <c r="K25" s="262">
        <v>11.16</v>
      </c>
      <c r="L25" s="262">
        <v>10.68</v>
      </c>
      <c r="M25" s="262">
        <v>10.54</v>
      </c>
      <c r="N25" s="66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140</v>
      </c>
      <c r="B26" s="262">
        <v>9.22</v>
      </c>
      <c r="C26" s="262">
        <v>12.22</v>
      </c>
      <c r="D26" s="262">
        <v>12.05</v>
      </c>
      <c r="E26" s="262">
        <v>10.76</v>
      </c>
      <c r="F26" s="262">
        <v>11.23</v>
      </c>
      <c r="G26" s="262">
        <v>11.04</v>
      </c>
      <c r="H26" s="262">
        <v>11.73</v>
      </c>
      <c r="I26" s="262">
        <v>10.24</v>
      </c>
      <c r="J26" s="262">
        <v>10.88</v>
      </c>
      <c r="K26" s="262">
        <v>13.39</v>
      </c>
      <c r="L26" s="262">
        <v>14.22</v>
      </c>
      <c r="M26" s="262">
        <v>13.48</v>
      </c>
      <c r="N26" s="66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153</v>
      </c>
      <c r="B27" s="262">
        <v>12.14</v>
      </c>
      <c r="C27" s="262">
        <v>12.1</v>
      </c>
      <c r="D27" s="262">
        <v>13.79</v>
      </c>
      <c r="E27" s="262">
        <v>15.4</v>
      </c>
      <c r="F27" s="262">
        <v>13.5</v>
      </c>
      <c r="G27" s="262">
        <v>16.1</v>
      </c>
      <c r="H27" s="262">
        <v>14.4</v>
      </c>
      <c r="I27" s="262">
        <v>11.8</v>
      </c>
      <c r="J27" s="262">
        <v>14.6</v>
      </c>
      <c r="K27" s="262">
        <v>14.5</v>
      </c>
      <c r="L27" s="262">
        <v>15</v>
      </c>
      <c r="M27" s="262">
        <v>14.4</v>
      </c>
      <c r="N27" s="66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161</v>
      </c>
      <c r="B28" s="262">
        <v>12.6</v>
      </c>
      <c r="C28" s="262">
        <v>13.2</v>
      </c>
      <c r="D28" s="262">
        <v>15</v>
      </c>
      <c r="E28" s="262">
        <v>14</v>
      </c>
      <c r="F28" s="262">
        <v>14.4</v>
      </c>
      <c r="G28" s="262">
        <v>16.1</v>
      </c>
      <c r="H28" s="262">
        <v>15.2</v>
      </c>
      <c r="I28" s="262">
        <v>13.9</v>
      </c>
      <c r="J28" s="262">
        <v>14.5</v>
      </c>
      <c r="K28" s="262">
        <v>15.5</v>
      </c>
      <c r="L28" s="262">
        <v>14.8</v>
      </c>
      <c r="M28" s="262">
        <v>16</v>
      </c>
      <c r="N28" s="66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213</v>
      </c>
      <c r="B29" s="262">
        <v>13.2</v>
      </c>
      <c r="C29" s="262">
        <v>15.3</v>
      </c>
      <c r="D29" s="262">
        <v>16.6</v>
      </c>
      <c r="E29" s="262">
        <v>16.7</v>
      </c>
      <c r="F29" s="262">
        <v>16.6</v>
      </c>
      <c r="G29" s="262">
        <v>16.9</v>
      </c>
      <c r="H29" s="262">
        <v>18.2</v>
      </c>
      <c r="I29" s="262"/>
      <c r="J29" s="262"/>
      <c r="K29" s="262"/>
      <c r="L29" s="262"/>
      <c r="M29" s="262"/>
      <c r="N29" s="66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3"/>
    </row>
    <row r="46" ht="9.75" customHeight="1">
      <c r="H46" s="23"/>
    </row>
    <row r="48" ht="9.75" customHeight="1">
      <c r="N48" s="270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127</v>
      </c>
      <c r="C53" s="11" t="s">
        <v>128</v>
      </c>
      <c r="D53" s="11" t="s">
        <v>129</v>
      </c>
      <c r="E53" s="11" t="s">
        <v>130</v>
      </c>
      <c r="F53" s="11" t="s">
        <v>131</v>
      </c>
      <c r="G53" s="11" t="s">
        <v>132</v>
      </c>
      <c r="H53" s="11" t="s">
        <v>133</v>
      </c>
      <c r="I53" s="11" t="s">
        <v>134</v>
      </c>
      <c r="J53" s="11" t="s">
        <v>135</v>
      </c>
      <c r="K53" s="11" t="s">
        <v>136</v>
      </c>
      <c r="L53" s="11" t="s">
        <v>137</v>
      </c>
      <c r="M53" s="11" t="s">
        <v>138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139</v>
      </c>
      <c r="B54" s="262">
        <v>19</v>
      </c>
      <c r="C54" s="262">
        <v>19.4</v>
      </c>
      <c r="D54" s="262">
        <v>18.7</v>
      </c>
      <c r="E54" s="262">
        <v>19.4</v>
      </c>
      <c r="F54" s="262">
        <v>19.5</v>
      </c>
      <c r="G54" s="262">
        <v>19.2</v>
      </c>
      <c r="H54" s="262">
        <v>19.1</v>
      </c>
      <c r="I54" s="262">
        <v>18.8</v>
      </c>
      <c r="J54" s="262">
        <v>18.4</v>
      </c>
      <c r="K54" s="262">
        <v>19</v>
      </c>
      <c r="L54" s="262">
        <v>19</v>
      </c>
      <c r="M54" s="262">
        <v>18.6</v>
      </c>
      <c r="N54" s="66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140</v>
      </c>
      <c r="B55" s="262">
        <v>18.8</v>
      </c>
      <c r="C55" s="262">
        <v>22.3</v>
      </c>
      <c r="D55" s="262">
        <v>21.9</v>
      </c>
      <c r="E55" s="262">
        <v>18.9</v>
      </c>
      <c r="F55" s="262">
        <v>20.2</v>
      </c>
      <c r="G55" s="262">
        <v>20.3</v>
      </c>
      <c r="H55" s="262">
        <v>20.1</v>
      </c>
      <c r="I55" s="262">
        <v>20</v>
      </c>
      <c r="J55" s="262">
        <v>19.9</v>
      </c>
      <c r="K55" s="262">
        <v>21.1</v>
      </c>
      <c r="L55" s="262">
        <v>21.7</v>
      </c>
      <c r="M55" s="262">
        <v>20.7</v>
      </c>
      <c r="N55" s="66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153</v>
      </c>
      <c r="B56" s="262">
        <v>20.8</v>
      </c>
      <c r="C56" s="262">
        <v>21</v>
      </c>
      <c r="D56" s="262">
        <v>20</v>
      </c>
      <c r="E56" s="262">
        <v>21.4</v>
      </c>
      <c r="F56" s="262">
        <v>22.3</v>
      </c>
      <c r="G56" s="262">
        <v>23</v>
      </c>
      <c r="H56" s="262">
        <v>21.7</v>
      </c>
      <c r="I56" s="262">
        <v>19.7</v>
      </c>
      <c r="J56" s="262">
        <v>20.4</v>
      </c>
      <c r="K56" s="262">
        <v>20.8</v>
      </c>
      <c r="L56" s="262">
        <v>21.3</v>
      </c>
      <c r="M56" s="262">
        <v>20.3</v>
      </c>
      <c r="N56" s="66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161</v>
      </c>
      <c r="B57" s="262">
        <v>21.1</v>
      </c>
      <c r="C57" s="262">
        <v>21.7</v>
      </c>
      <c r="D57" s="262">
        <v>20.3</v>
      </c>
      <c r="E57" s="262">
        <v>20.5</v>
      </c>
      <c r="F57" s="262">
        <v>21.1</v>
      </c>
      <c r="G57" s="262">
        <v>21.5</v>
      </c>
      <c r="H57" s="262">
        <v>21</v>
      </c>
      <c r="I57" s="262">
        <v>21</v>
      </c>
      <c r="J57" s="262">
        <v>20.9</v>
      </c>
      <c r="K57" s="262">
        <v>21.5</v>
      </c>
      <c r="L57" s="262">
        <v>21.2</v>
      </c>
      <c r="M57" s="262">
        <v>20.9</v>
      </c>
      <c r="N57" s="66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213</v>
      </c>
      <c r="B58" s="262">
        <v>21.6</v>
      </c>
      <c r="C58" s="262">
        <v>21.5</v>
      </c>
      <c r="D58" s="262">
        <v>20.6</v>
      </c>
      <c r="E58" s="262">
        <v>21.7</v>
      </c>
      <c r="F58" s="262">
        <v>21</v>
      </c>
      <c r="G58" s="262">
        <v>22</v>
      </c>
      <c r="H58" s="262">
        <v>23.4</v>
      </c>
      <c r="I58" s="262"/>
      <c r="J58" s="262"/>
      <c r="K58" s="262"/>
      <c r="L58" s="262"/>
      <c r="M58" s="262"/>
      <c r="N58" s="66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127</v>
      </c>
      <c r="C83" s="11" t="s">
        <v>128</v>
      </c>
      <c r="D83" s="11" t="s">
        <v>129</v>
      </c>
      <c r="E83" s="11" t="s">
        <v>130</v>
      </c>
      <c r="F83" s="11" t="s">
        <v>131</v>
      </c>
      <c r="G83" s="11" t="s">
        <v>132</v>
      </c>
      <c r="H83" s="11" t="s">
        <v>133</v>
      </c>
      <c r="I83" s="11" t="s">
        <v>134</v>
      </c>
      <c r="J83" s="11" t="s">
        <v>135</v>
      </c>
      <c r="K83" s="11" t="s">
        <v>136</v>
      </c>
      <c r="L83" s="11" t="s">
        <v>137</v>
      </c>
      <c r="M83" s="11" t="s">
        <v>138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139</v>
      </c>
      <c r="B84" s="253">
        <v>52.2</v>
      </c>
      <c r="C84" s="253">
        <v>52.5</v>
      </c>
      <c r="D84" s="253">
        <v>60.7</v>
      </c>
      <c r="E84" s="253">
        <v>54.9</v>
      </c>
      <c r="F84" s="253">
        <v>49.9</v>
      </c>
      <c r="G84" s="253">
        <v>57.4</v>
      </c>
      <c r="H84" s="253">
        <v>54.2</v>
      </c>
      <c r="I84" s="253">
        <v>47.3</v>
      </c>
      <c r="J84" s="253">
        <v>56.1</v>
      </c>
      <c r="K84" s="253">
        <v>58.2</v>
      </c>
      <c r="L84" s="253">
        <v>56</v>
      </c>
      <c r="M84" s="253">
        <v>57.2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154</v>
      </c>
      <c r="B85" s="253">
        <v>48.8</v>
      </c>
      <c r="C85" s="253">
        <v>47.7</v>
      </c>
      <c r="D85" s="253">
        <v>54.8</v>
      </c>
      <c r="E85" s="253">
        <v>53.1</v>
      </c>
      <c r="F85" s="253">
        <v>54.2</v>
      </c>
      <c r="G85" s="253">
        <v>54.3</v>
      </c>
      <c r="H85" s="253">
        <v>58.7</v>
      </c>
      <c r="I85" s="253">
        <v>58.7</v>
      </c>
      <c r="J85" s="253">
        <v>58.7</v>
      </c>
      <c r="K85" s="253">
        <v>62.2</v>
      </c>
      <c r="L85" s="253">
        <v>65.3</v>
      </c>
      <c r="M85" s="253">
        <v>65.9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141</v>
      </c>
      <c r="B86" s="253">
        <v>58.2</v>
      </c>
      <c r="C86" s="253">
        <v>57.6</v>
      </c>
      <c r="D86" s="253">
        <v>69.8</v>
      </c>
      <c r="E86" s="253">
        <v>70.8</v>
      </c>
      <c r="F86" s="253">
        <v>60.1</v>
      </c>
      <c r="G86" s="253">
        <v>69.3</v>
      </c>
      <c r="H86" s="253">
        <v>67.3</v>
      </c>
      <c r="I86" s="253">
        <v>62</v>
      </c>
      <c r="J86" s="253">
        <v>70.9</v>
      </c>
      <c r="K86" s="253">
        <v>69.5</v>
      </c>
      <c r="L86" s="253">
        <v>70</v>
      </c>
      <c r="M86" s="253">
        <v>71.5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161</v>
      </c>
      <c r="B87" s="253">
        <v>58.9</v>
      </c>
      <c r="C87" s="253">
        <v>60.2</v>
      </c>
      <c r="D87" s="253">
        <v>74.4</v>
      </c>
      <c r="E87" s="253">
        <v>68.2</v>
      </c>
      <c r="F87" s="253">
        <v>67.6</v>
      </c>
      <c r="G87" s="253">
        <v>74.5</v>
      </c>
      <c r="H87" s="253">
        <v>73</v>
      </c>
      <c r="I87" s="253">
        <v>66.4</v>
      </c>
      <c r="J87" s="253">
        <v>69.5</v>
      </c>
      <c r="K87" s="253">
        <v>71.6</v>
      </c>
      <c r="L87" s="253">
        <v>69.7</v>
      </c>
      <c r="M87" s="253">
        <v>76.7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213</v>
      </c>
      <c r="B88" s="253">
        <v>60.5</v>
      </c>
      <c r="C88" s="253">
        <v>71.2</v>
      </c>
      <c r="D88" s="253">
        <v>80.9</v>
      </c>
      <c r="E88" s="253">
        <v>76.2</v>
      </c>
      <c r="F88" s="253">
        <v>79.7</v>
      </c>
      <c r="G88" s="253">
        <v>76.6</v>
      </c>
      <c r="H88" s="253">
        <v>77.5</v>
      </c>
      <c r="I88" s="253"/>
      <c r="J88" s="253"/>
      <c r="K88" s="253"/>
      <c r="L88" s="253"/>
      <c r="M88" s="253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16384" width="10.625" style="0" customWidth="1"/>
  </cols>
  <sheetData>
    <row r="1" spans="1:8" ht="17.25" customHeight="1">
      <c r="A1" s="446" t="s">
        <v>209</v>
      </c>
      <c r="F1" s="248"/>
      <c r="G1" s="248"/>
      <c r="H1" s="248"/>
    </row>
    <row r="2" ht="13.5">
      <c r="A2" s="440"/>
    </row>
    <row r="3" spans="1:3" ht="17.25">
      <c r="A3" s="440"/>
      <c r="C3" s="248"/>
    </row>
    <row r="4" spans="1:13" ht="17.25">
      <c r="A4" s="440"/>
      <c r="J4" s="248"/>
      <c r="K4" s="248"/>
      <c r="L4" s="248"/>
      <c r="M4" s="248"/>
    </row>
    <row r="5" ht="13.5">
      <c r="A5" s="440"/>
    </row>
    <row r="6" ht="13.5">
      <c r="A6" s="440"/>
    </row>
    <row r="7" ht="13.5">
      <c r="A7" s="440"/>
    </row>
    <row r="8" ht="13.5">
      <c r="A8" s="440"/>
    </row>
    <row r="9" ht="13.5">
      <c r="A9" s="440"/>
    </row>
    <row r="10" ht="13.5">
      <c r="A10" s="440"/>
    </row>
    <row r="11" ht="13.5">
      <c r="A11" s="440"/>
    </row>
    <row r="12" ht="13.5">
      <c r="A12" s="440"/>
    </row>
    <row r="13" ht="13.5">
      <c r="A13" s="440"/>
    </row>
    <row r="14" ht="13.5">
      <c r="A14" s="440"/>
    </row>
    <row r="15" ht="13.5">
      <c r="A15" s="440"/>
    </row>
    <row r="16" ht="13.5">
      <c r="A16" s="440"/>
    </row>
    <row r="17" ht="13.5">
      <c r="A17" s="440"/>
    </row>
    <row r="18" ht="13.5">
      <c r="A18" s="440"/>
    </row>
    <row r="19" ht="13.5">
      <c r="A19" s="440"/>
    </row>
    <row r="20" ht="13.5">
      <c r="A20" s="440"/>
    </row>
    <row r="21" ht="13.5">
      <c r="A21" s="440"/>
    </row>
    <row r="22" ht="13.5">
      <c r="A22" s="440"/>
    </row>
    <row r="23" ht="13.5">
      <c r="A23" s="440"/>
    </row>
    <row r="24" ht="13.5">
      <c r="A24" s="440"/>
    </row>
    <row r="25" ht="13.5">
      <c r="A25" s="440"/>
    </row>
    <row r="26" ht="13.5">
      <c r="A26" s="440"/>
    </row>
    <row r="27" ht="13.5">
      <c r="A27" s="440"/>
    </row>
    <row r="28" ht="13.5">
      <c r="A28" s="440"/>
    </row>
    <row r="29" ht="13.5">
      <c r="A29" s="440"/>
    </row>
    <row r="30" ht="13.5">
      <c r="A30" s="440"/>
    </row>
    <row r="31" ht="13.5">
      <c r="A31" s="440"/>
    </row>
    <row r="32" ht="13.5">
      <c r="A32" s="440"/>
    </row>
    <row r="33" ht="13.5">
      <c r="A33" s="440"/>
    </row>
    <row r="34" ht="13.5">
      <c r="A34" s="440"/>
    </row>
    <row r="35" spans="1:15" s="59" customFormat="1" ht="19.5" customHeight="1">
      <c r="A35" s="440"/>
      <c r="B35" s="12"/>
      <c r="C35" s="249" t="s">
        <v>142</v>
      </c>
      <c r="D35" s="249" t="s">
        <v>143</v>
      </c>
      <c r="E35" s="249" t="s">
        <v>144</v>
      </c>
      <c r="F35" s="249" t="s">
        <v>145</v>
      </c>
      <c r="G35" s="249" t="s">
        <v>146</v>
      </c>
      <c r="H35" s="249" t="s">
        <v>211</v>
      </c>
      <c r="I35" s="249" t="s">
        <v>210</v>
      </c>
      <c r="J35" s="249" t="s">
        <v>147</v>
      </c>
      <c r="K35" s="249" t="s">
        <v>212</v>
      </c>
      <c r="L35" s="11" t="s">
        <v>161</v>
      </c>
      <c r="M35" s="11" t="s">
        <v>239</v>
      </c>
      <c r="N35" s="65"/>
      <c r="O35" s="250"/>
    </row>
    <row r="36" spans="1:15" ht="19.5" customHeight="1">
      <c r="A36" s="440"/>
      <c r="B36" s="384" t="s">
        <v>148</v>
      </c>
      <c r="C36" s="13">
        <v>149.9</v>
      </c>
      <c r="D36" s="13">
        <v>146</v>
      </c>
      <c r="E36" s="13">
        <v>139.8</v>
      </c>
      <c r="F36" s="13">
        <v>140.7</v>
      </c>
      <c r="G36" s="13">
        <v>138</v>
      </c>
      <c r="H36" s="13">
        <v>120.3</v>
      </c>
      <c r="I36" s="13">
        <v>113</v>
      </c>
      <c r="J36" s="13">
        <v>115.8</v>
      </c>
      <c r="K36" s="12">
        <v>115.1</v>
      </c>
      <c r="L36" s="12">
        <v>110.1</v>
      </c>
      <c r="M36" s="12">
        <v>111.7</v>
      </c>
      <c r="N36" s="1"/>
      <c r="O36" s="1"/>
    </row>
    <row r="37" spans="1:15" ht="19.5" customHeight="1">
      <c r="A37" s="440"/>
      <c r="B37" s="384" t="s">
        <v>149</v>
      </c>
      <c r="C37" s="13">
        <v>173.3</v>
      </c>
      <c r="D37" s="13">
        <v>179.3</v>
      </c>
      <c r="E37" s="13">
        <v>185.5</v>
      </c>
      <c r="F37" s="13">
        <v>186.7</v>
      </c>
      <c r="G37" s="13">
        <v>189.8</v>
      </c>
      <c r="H37" s="13">
        <v>190.2</v>
      </c>
      <c r="I37" s="13">
        <v>191.7</v>
      </c>
      <c r="J37" s="13">
        <v>198.8</v>
      </c>
      <c r="K37" s="12">
        <v>201.7</v>
      </c>
      <c r="L37" s="12">
        <v>204</v>
      </c>
      <c r="M37" s="12">
        <v>205.5</v>
      </c>
      <c r="N37" s="1"/>
      <c r="O37" s="1"/>
    </row>
    <row r="38" spans="1:13" ht="19.5" customHeight="1">
      <c r="A38" s="440"/>
      <c r="B38" s="384" t="s">
        <v>208</v>
      </c>
      <c r="C38" s="12">
        <v>178</v>
      </c>
      <c r="D38" s="12">
        <v>182</v>
      </c>
      <c r="E38" s="12">
        <v>185</v>
      </c>
      <c r="F38" s="12">
        <v>184</v>
      </c>
      <c r="G38" s="12">
        <v>184</v>
      </c>
      <c r="H38" s="12">
        <v>187</v>
      </c>
      <c r="I38" s="12">
        <v>185</v>
      </c>
      <c r="J38" s="12">
        <v>185</v>
      </c>
      <c r="K38" s="12">
        <v>182</v>
      </c>
      <c r="L38" s="12">
        <v>178</v>
      </c>
      <c r="M38" s="12">
        <v>179</v>
      </c>
    </row>
    <row r="40" ht="13.5">
      <c r="D40" s="347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189443</v>
      </c>
      <c r="K2" s="7" t="s">
        <v>11</v>
      </c>
      <c r="L2" s="6">
        <f aca="true" t="shared" si="0" ref="L2:L7">SUM(J2)</f>
        <v>189443</v>
      </c>
      <c r="M2" s="6">
        <v>126289</v>
      </c>
    </row>
    <row r="3" spans="10:13" ht="13.5">
      <c r="J3" s="6">
        <v>370961</v>
      </c>
      <c r="K3" s="5" t="s">
        <v>12</v>
      </c>
      <c r="L3" s="6">
        <f t="shared" si="0"/>
        <v>370961</v>
      </c>
      <c r="M3" s="6">
        <v>226998</v>
      </c>
    </row>
    <row r="4" spans="10:13" ht="13.5">
      <c r="J4" s="6">
        <v>418188</v>
      </c>
      <c r="K4" s="5" t="s">
        <v>13</v>
      </c>
      <c r="L4" s="6">
        <f t="shared" si="0"/>
        <v>418188</v>
      </c>
      <c r="M4" s="6">
        <v>243248</v>
      </c>
    </row>
    <row r="5" spans="10:13" ht="13.5">
      <c r="J5" s="6">
        <v>103796</v>
      </c>
      <c r="K5" s="5" t="s">
        <v>14</v>
      </c>
      <c r="L5" s="6">
        <f t="shared" si="0"/>
        <v>103796</v>
      </c>
      <c r="M5" s="6">
        <v>66257</v>
      </c>
    </row>
    <row r="6" spans="10:13" ht="13.5">
      <c r="J6" s="6">
        <v>378409</v>
      </c>
      <c r="K6" s="5" t="s">
        <v>15</v>
      </c>
      <c r="L6" s="6">
        <f t="shared" si="0"/>
        <v>378409</v>
      </c>
      <c r="M6" s="6">
        <v>271052</v>
      </c>
    </row>
    <row r="7" spans="10:13" ht="13.5">
      <c r="J7" s="6">
        <v>594694</v>
      </c>
      <c r="K7" s="5" t="s">
        <v>16</v>
      </c>
      <c r="L7" s="6">
        <f t="shared" si="0"/>
        <v>594694</v>
      </c>
      <c r="M7" s="6">
        <v>395590</v>
      </c>
    </row>
    <row r="8" spans="10:13" ht="13.5">
      <c r="J8" s="6">
        <f>SUM(J2:J7)</f>
        <v>2055491</v>
      </c>
      <c r="K8" s="5" t="s">
        <v>9</v>
      </c>
      <c r="L8" s="69">
        <f>SUM(L2:L7)</f>
        <v>2055491</v>
      </c>
      <c r="M8" s="6">
        <f>SUM(M2:M7)</f>
        <v>1329434</v>
      </c>
    </row>
    <row r="10" spans="10:13" ht="13.5">
      <c r="J10" t="s">
        <v>102</v>
      </c>
      <c r="L10" t="s">
        <v>121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126289</v>
      </c>
      <c r="M11" s="6">
        <f>SUM(N11-L11)</f>
        <v>63154</v>
      </c>
      <c r="N11" s="6">
        <f>SUM(L2)</f>
        <v>189443</v>
      </c>
    </row>
    <row r="12" spans="11:14" ht="13.5">
      <c r="K12" s="5" t="s">
        <v>12</v>
      </c>
      <c r="L12" s="6">
        <f t="shared" si="1"/>
        <v>226998</v>
      </c>
      <c r="M12" s="6">
        <f aca="true" t="shared" si="2" ref="M12:M17">SUM(N12-L12)</f>
        <v>143963</v>
      </c>
      <c r="N12" s="6">
        <f aca="true" t="shared" si="3" ref="N12:N17">SUM(L3)</f>
        <v>370961</v>
      </c>
    </row>
    <row r="13" spans="11:14" ht="13.5">
      <c r="K13" s="5" t="s">
        <v>13</v>
      </c>
      <c r="L13" s="6">
        <f t="shared" si="1"/>
        <v>243248</v>
      </c>
      <c r="M13" s="6">
        <f t="shared" si="2"/>
        <v>174940</v>
      </c>
      <c r="N13" s="6">
        <f t="shared" si="3"/>
        <v>418188</v>
      </c>
    </row>
    <row r="14" spans="11:14" ht="13.5">
      <c r="K14" s="5" t="s">
        <v>14</v>
      </c>
      <c r="L14" s="6">
        <f t="shared" si="1"/>
        <v>66257</v>
      </c>
      <c r="M14" s="6">
        <f t="shared" si="2"/>
        <v>37539</v>
      </c>
      <c r="N14" s="6">
        <f t="shared" si="3"/>
        <v>103796</v>
      </c>
    </row>
    <row r="15" spans="11:14" ht="13.5">
      <c r="K15" s="5" t="s">
        <v>15</v>
      </c>
      <c r="L15" s="6">
        <f t="shared" si="1"/>
        <v>271052</v>
      </c>
      <c r="M15" s="6">
        <f t="shared" si="2"/>
        <v>107357</v>
      </c>
      <c r="N15" s="6">
        <f t="shared" si="3"/>
        <v>378409</v>
      </c>
    </row>
    <row r="16" spans="11:14" ht="13.5">
      <c r="K16" s="5" t="s">
        <v>16</v>
      </c>
      <c r="L16" s="6">
        <f t="shared" si="1"/>
        <v>395590</v>
      </c>
      <c r="M16" s="6">
        <f t="shared" si="2"/>
        <v>199104</v>
      </c>
      <c r="N16" s="6">
        <f t="shared" si="3"/>
        <v>594694</v>
      </c>
    </row>
    <row r="17" spans="11:14" ht="13.5">
      <c r="K17" s="5" t="s">
        <v>9</v>
      </c>
      <c r="L17" s="6">
        <f>SUM(L11:L16)</f>
        <v>1329434</v>
      </c>
      <c r="M17" s="6">
        <f t="shared" si="2"/>
        <v>726057</v>
      </c>
      <c r="N17" s="6">
        <f t="shared" si="3"/>
        <v>2055491</v>
      </c>
    </row>
    <row r="53" ht="19.5" customHeight="1"/>
    <row r="54" ht="19.5" customHeight="1" thickBot="1"/>
    <row r="55" spans="1:9" ht="16.5" customHeight="1">
      <c r="A55" s="68"/>
      <c r="B55" s="68"/>
      <c r="C55" s="68"/>
      <c r="D55" s="68"/>
      <c r="E55" s="68"/>
      <c r="F55" s="68"/>
      <c r="G55" s="68"/>
      <c r="H55" s="68"/>
      <c r="I55" s="68"/>
    </row>
    <row r="56" spans="1:9" ht="14.25">
      <c r="A56" s="51" t="s">
        <v>70</v>
      </c>
      <c r="B56" s="52"/>
      <c r="C56" s="447" t="s">
        <v>17</v>
      </c>
      <c r="D56" s="448"/>
      <c r="E56" s="447" t="s">
        <v>65</v>
      </c>
      <c r="F56" s="448"/>
      <c r="G56" s="451" t="s">
        <v>64</v>
      </c>
      <c r="H56" s="447" t="s">
        <v>66</v>
      </c>
      <c r="I56" s="448"/>
    </row>
    <row r="57" spans="1:9" ht="14.25">
      <c r="A57" s="53" t="s">
        <v>71</v>
      </c>
      <c r="B57" s="54"/>
      <c r="C57" s="449"/>
      <c r="D57" s="450"/>
      <c r="E57" s="449"/>
      <c r="F57" s="450"/>
      <c r="G57" s="452"/>
      <c r="H57" s="449"/>
      <c r="I57" s="450"/>
    </row>
    <row r="58" spans="1:9" ht="19.5" customHeight="1">
      <c r="A58" s="58" t="s">
        <v>95</v>
      </c>
      <c r="B58" s="55"/>
      <c r="C58" s="455" t="s">
        <v>231</v>
      </c>
      <c r="D58" s="454"/>
      <c r="E58" s="456" t="s">
        <v>241</v>
      </c>
      <c r="F58" s="454"/>
      <c r="G58" s="128">
        <v>17.2</v>
      </c>
      <c r="H58" s="56"/>
      <c r="I58" s="57"/>
    </row>
    <row r="59" spans="1:9" ht="19.5" customHeight="1">
      <c r="A59" s="58" t="s">
        <v>67</v>
      </c>
      <c r="B59" s="55"/>
      <c r="C59" s="453" t="s">
        <v>69</v>
      </c>
      <c r="D59" s="454"/>
      <c r="E59" s="456" t="s">
        <v>242</v>
      </c>
      <c r="F59" s="454"/>
      <c r="G59" s="134">
        <v>37.8</v>
      </c>
      <c r="H59" s="56"/>
      <c r="I59" s="57"/>
    </row>
    <row r="60" spans="1:9" ht="19.5" customHeight="1">
      <c r="A60" s="58" t="s">
        <v>68</v>
      </c>
      <c r="B60" s="55"/>
      <c r="C60" s="456" t="s">
        <v>196</v>
      </c>
      <c r="D60" s="457"/>
      <c r="E60" s="453" t="s">
        <v>243</v>
      </c>
      <c r="F60" s="454"/>
      <c r="G60" s="128">
        <v>66.9</v>
      </c>
      <c r="H60" s="56"/>
      <c r="I60" s="57"/>
    </row>
    <row r="61" ht="19.5" customHeight="1"/>
    <row r="62" ht="19.5" customHeight="1"/>
    <row r="63" ht="13.5">
      <c r="E63" s="50"/>
    </row>
  </sheetData>
  <mergeCells count="10">
    <mergeCell ref="E60:F60"/>
    <mergeCell ref="C58:D58"/>
    <mergeCell ref="C59:D59"/>
    <mergeCell ref="E58:F58"/>
    <mergeCell ref="E59:F59"/>
    <mergeCell ref="C60:D60"/>
    <mergeCell ref="C56:D57"/>
    <mergeCell ref="E56:F57"/>
    <mergeCell ref="G56:G57"/>
    <mergeCell ref="H56:I57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51"/>
    </row>
    <row r="3" spans="1:2" ht="9.75" customHeight="1">
      <c r="A3" s="38"/>
      <c r="B3" s="38"/>
    </row>
    <row r="4" spans="10:13" ht="9.75" customHeight="1">
      <c r="J4" s="248"/>
      <c r="K4" s="3"/>
      <c r="L4" s="3"/>
      <c r="M4" s="127"/>
    </row>
    <row r="20" ht="9.75" customHeight="1">
      <c r="AI20" s="252"/>
    </row>
    <row r="25" spans="1:35" s="252" customFormat="1" ht="9.75" customHeight="1">
      <c r="A25" s="253"/>
      <c r="B25" s="253" t="s">
        <v>127</v>
      </c>
      <c r="C25" s="253" t="s">
        <v>128</v>
      </c>
      <c r="D25" s="253" t="s">
        <v>129</v>
      </c>
      <c r="E25" s="253" t="s">
        <v>130</v>
      </c>
      <c r="F25" s="253" t="s">
        <v>131</v>
      </c>
      <c r="G25" s="253" t="s">
        <v>132</v>
      </c>
      <c r="H25" s="253" t="s">
        <v>133</v>
      </c>
      <c r="I25" s="253" t="s">
        <v>134</v>
      </c>
      <c r="J25" s="253" t="s">
        <v>135</v>
      </c>
      <c r="K25" s="253" t="s">
        <v>136</v>
      </c>
      <c r="L25" s="253" t="s">
        <v>137</v>
      </c>
      <c r="M25" s="253" t="s">
        <v>138</v>
      </c>
      <c r="AI25"/>
    </row>
    <row r="26" spans="1:13" ht="9.75" customHeight="1">
      <c r="A26" s="10" t="s">
        <v>139</v>
      </c>
      <c r="B26" s="253">
        <v>65.1</v>
      </c>
      <c r="C26" s="253">
        <v>72.2</v>
      </c>
      <c r="D26" s="253">
        <v>82.7</v>
      </c>
      <c r="E26" s="253">
        <v>80.1</v>
      </c>
      <c r="F26" s="253">
        <v>82.3</v>
      </c>
      <c r="G26" s="253">
        <v>86</v>
      </c>
      <c r="H26" s="253">
        <v>83.8</v>
      </c>
      <c r="I26" s="253">
        <v>67</v>
      </c>
      <c r="J26" s="253">
        <v>78.6</v>
      </c>
      <c r="K26" s="253">
        <v>79.7</v>
      </c>
      <c r="L26" s="253">
        <v>77.3</v>
      </c>
      <c r="M26" s="253">
        <v>74.3</v>
      </c>
    </row>
    <row r="27" spans="1:13" ht="9.75" customHeight="1">
      <c r="A27" s="10" t="s">
        <v>140</v>
      </c>
      <c r="B27" s="253">
        <v>71.7</v>
      </c>
      <c r="C27" s="253">
        <v>74.6</v>
      </c>
      <c r="D27" s="253">
        <v>84.6</v>
      </c>
      <c r="E27" s="253">
        <v>88.4</v>
      </c>
      <c r="F27" s="253">
        <v>82.6</v>
      </c>
      <c r="G27" s="253">
        <v>87.5</v>
      </c>
      <c r="H27" s="253">
        <v>85.2</v>
      </c>
      <c r="I27" s="253">
        <v>81.2</v>
      </c>
      <c r="J27" s="253">
        <v>75.8</v>
      </c>
      <c r="K27" s="253">
        <v>81</v>
      </c>
      <c r="L27" s="253">
        <v>81.8</v>
      </c>
      <c r="M27" s="253">
        <v>78.8</v>
      </c>
    </row>
    <row r="28" spans="1:13" ht="9.75" customHeight="1">
      <c r="A28" s="10" t="s">
        <v>250</v>
      </c>
      <c r="B28" s="253">
        <v>70.4</v>
      </c>
      <c r="C28" s="253">
        <v>73.6</v>
      </c>
      <c r="D28" s="255">
        <v>80</v>
      </c>
      <c r="E28" s="253">
        <v>89.5</v>
      </c>
      <c r="F28" s="253">
        <v>86.8</v>
      </c>
      <c r="G28" s="253">
        <v>93.7</v>
      </c>
      <c r="H28" s="253">
        <v>87</v>
      </c>
      <c r="I28" s="253">
        <v>78.2</v>
      </c>
      <c r="J28" s="253">
        <v>80.5</v>
      </c>
      <c r="K28" s="253">
        <v>79.8</v>
      </c>
      <c r="L28" s="253">
        <v>78.1</v>
      </c>
      <c r="M28" s="253">
        <v>76.7</v>
      </c>
    </row>
    <row r="29" spans="1:13" ht="9.75" customHeight="1">
      <c r="A29" s="10" t="s">
        <v>150</v>
      </c>
      <c r="B29" s="253">
        <v>67.2</v>
      </c>
      <c r="C29" s="253">
        <v>70.1</v>
      </c>
      <c r="D29" s="255">
        <v>81.3</v>
      </c>
      <c r="E29" s="253">
        <v>80</v>
      </c>
      <c r="F29" s="253">
        <v>82.1</v>
      </c>
      <c r="G29" s="253">
        <v>84.3</v>
      </c>
      <c r="H29" s="253">
        <v>79.1</v>
      </c>
      <c r="I29" s="253">
        <v>76</v>
      </c>
      <c r="J29" s="253">
        <v>76.7</v>
      </c>
      <c r="K29" s="253">
        <v>77.5</v>
      </c>
      <c r="L29" s="253">
        <v>77.2</v>
      </c>
      <c r="M29" s="253">
        <v>74.1</v>
      </c>
    </row>
    <row r="30" spans="1:13" ht="9.75" customHeight="1">
      <c r="A30" s="10" t="s">
        <v>213</v>
      </c>
      <c r="B30" s="253">
        <v>70.3</v>
      </c>
      <c r="C30" s="253">
        <v>72.8</v>
      </c>
      <c r="D30" s="255">
        <v>83.8</v>
      </c>
      <c r="E30" s="253">
        <v>83.2</v>
      </c>
      <c r="F30" s="253">
        <v>86.4</v>
      </c>
      <c r="G30" s="253">
        <v>86.6</v>
      </c>
      <c r="H30" s="253">
        <v>84.3</v>
      </c>
      <c r="I30" s="253"/>
      <c r="J30" s="253"/>
      <c r="K30" s="253"/>
      <c r="L30" s="253"/>
      <c r="M30" s="253"/>
    </row>
    <row r="31" spans="2:13" s="1" customFormat="1" ht="9.75" customHeight="1"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</row>
    <row r="51" spans="1:27" ht="9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AA51" s="1"/>
    </row>
    <row r="52" spans="1:27" ht="9.75" customHeight="1">
      <c r="A52" s="66"/>
      <c r="B52" s="40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6"/>
      <c r="B53" s="40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6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53"/>
      <c r="B55" s="253" t="s">
        <v>127</v>
      </c>
      <c r="C55" s="253" t="s">
        <v>128</v>
      </c>
      <c r="D55" s="253" t="s">
        <v>129</v>
      </c>
      <c r="E55" s="253" t="s">
        <v>130</v>
      </c>
      <c r="F55" s="253" t="s">
        <v>131</v>
      </c>
      <c r="G55" s="253" t="s">
        <v>132</v>
      </c>
      <c r="H55" s="253" t="s">
        <v>133</v>
      </c>
      <c r="I55" s="253" t="s">
        <v>134</v>
      </c>
      <c r="J55" s="253" t="s">
        <v>135</v>
      </c>
      <c r="K55" s="253" t="s">
        <v>136</v>
      </c>
      <c r="L55" s="253" t="s">
        <v>137</v>
      </c>
      <c r="M55" s="253" t="s">
        <v>138</v>
      </c>
    </row>
    <row r="56" spans="1:13" ht="9.75" customHeight="1">
      <c r="A56" s="10" t="s">
        <v>139</v>
      </c>
      <c r="B56" s="253">
        <v>110.7</v>
      </c>
      <c r="C56" s="253">
        <v>112.7</v>
      </c>
      <c r="D56" s="253">
        <v>113</v>
      </c>
      <c r="E56" s="253">
        <v>113.9</v>
      </c>
      <c r="F56" s="253">
        <v>117.3</v>
      </c>
      <c r="G56" s="253">
        <v>118.4</v>
      </c>
      <c r="H56" s="253">
        <v>116.1</v>
      </c>
      <c r="I56" s="253">
        <v>111.7</v>
      </c>
      <c r="J56" s="254">
        <v>110.7</v>
      </c>
      <c r="K56" s="253">
        <v>110.5</v>
      </c>
      <c r="L56" s="253">
        <v>112.5</v>
      </c>
      <c r="M56" s="253">
        <v>108.3</v>
      </c>
    </row>
    <row r="57" spans="1:13" ht="9.75" customHeight="1">
      <c r="A57" s="10" t="s">
        <v>140</v>
      </c>
      <c r="B57" s="253">
        <v>113</v>
      </c>
      <c r="C57" s="253">
        <v>114.1</v>
      </c>
      <c r="D57" s="253">
        <v>112.6</v>
      </c>
      <c r="E57" s="253">
        <v>114.8</v>
      </c>
      <c r="F57" s="253">
        <v>115.7</v>
      </c>
      <c r="G57" s="253">
        <v>116.8</v>
      </c>
      <c r="H57" s="253">
        <v>110.8</v>
      </c>
      <c r="I57" s="253">
        <v>114.7</v>
      </c>
      <c r="J57" s="254">
        <v>110.5</v>
      </c>
      <c r="K57" s="253">
        <v>115.6</v>
      </c>
      <c r="L57" s="253">
        <v>117.5</v>
      </c>
      <c r="M57" s="253">
        <v>113.2</v>
      </c>
    </row>
    <row r="58" spans="1:13" ht="9.75" customHeight="1">
      <c r="A58" s="10" t="s">
        <v>151</v>
      </c>
      <c r="B58" s="253">
        <v>115.3</v>
      </c>
      <c r="C58" s="253">
        <v>117.2</v>
      </c>
      <c r="D58" s="253">
        <v>111.2</v>
      </c>
      <c r="E58" s="253">
        <v>115.9</v>
      </c>
      <c r="F58" s="253">
        <v>120.8</v>
      </c>
      <c r="G58" s="253">
        <v>121</v>
      </c>
      <c r="H58" s="253">
        <v>116.7</v>
      </c>
      <c r="I58" s="253">
        <v>113.9</v>
      </c>
      <c r="J58" s="254">
        <v>113.5</v>
      </c>
      <c r="K58" s="253">
        <v>114.8</v>
      </c>
      <c r="L58" s="253">
        <v>112</v>
      </c>
      <c r="M58" s="253">
        <v>108.4</v>
      </c>
    </row>
    <row r="59" spans="1:13" ht="9.75" customHeight="1">
      <c r="A59" s="10" t="s">
        <v>152</v>
      </c>
      <c r="B59" s="253">
        <v>109.8</v>
      </c>
      <c r="C59" s="253">
        <v>110.7</v>
      </c>
      <c r="D59" s="253">
        <v>109.8</v>
      </c>
      <c r="E59" s="253">
        <v>109.2</v>
      </c>
      <c r="F59" s="253">
        <v>114.7</v>
      </c>
      <c r="G59" s="253">
        <v>114.5</v>
      </c>
      <c r="H59" s="253">
        <v>110.4</v>
      </c>
      <c r="I59" s="253">
        <v>109.7</v>
      </c>
      <c r="J59" s="254">
        <v>109.6</v>
      </c>
      <c r="K59" s="253">
        <v>110.3</v>
      </c>
      <c r="L59" s="253">
        <v>108.6</v>
      </c>
      <c r="M59" s="253">
        <v>103.4</v>
      </c>
    </row>
    <row r="60" spans="1:13" ht="10.5" customHeight="1">
      <c r="A60" s="10" t="s">
        <v>213</v>
      </c>
      <c r="B60" s="253">
        <v>108.7</v>
      </c>
      <c r="C60" s="253">
        <v>110.2</v>
      </c>
      <c r="D60" s="253">
        <v>109.7</v>
      </c>
      <c r="E60" s="253">
        <v>110.8</v>
      </c>
      <c r="F60" s="253">
        <v>112.8</v>
      </c>
      <c r="G60" s="253">
        <v>114.4</v>
      </c>
      <c r="H60" s="253">
        <v>115.4</v>
      </c>
      <c r="I60" s="253"/>
      <c r="J60" s="254"/>
      <c r="K60" s="253"/>
      <c r="L60" s="253"/>
      <c r="M60" s="253"/>
    </row>
    <row r="62" spans="15:27" ht="9.75" customHeight="1">
      <c r="O62" s="6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85" spans="1:13" ht="9.75" customHeight="1">
      <c r="A85" s="253"/>
      <c r="B85" s="253" t="s">
        <v>127</v>
      </c>
      <c r="C85" s="253" t="s">
        <v>128</v>
      </c>
      <c r="D85" s="253" t="s">
        <v>129</v>
      </c>
      <c r="E85" s="253" t="s">
        <v>130</v>
      </c>
      <c r="F85" s="253" t="s">
        <v>131</v>
      </c>
      <c r="G85" s="253" t="s">
        <v>132</v>
      </c>
      <c r="H85" s="253" t="s">
        <v>133</v>
      </c>
      <c r="I85" s="253" t="s">
        <v>134</v>
      </c>
      <c r="J85" s="253" t="s">
        <v>135</v>
      </c>
      <c r="K85" s="253" t="s">
        <v>136</v>
      </c>
      <c r="L85" s="253" t="s">
        <v>137</v>
      </c>
      <c r="M85" s="253" t="s">
        <v>138</v>
      </c>
    </row>
    <row r="86" spans="1:13" ht="9.75" customHeight="1">
      <c r="A86" s="11" t="s">
        <v>139</v>
      </c>
      <c r="B86" s="253">
        <v>59</v>
      </c>
      <c r="C86" s="253">
        <v>63.8</v>
      </c>
      <c r="D86" s="253">
        <v>73.2</v>
      </c>
      <c r="E86" s="253">
        <v>70.2</v>
      </c>
      <c r="F86" s="253">
        <v>69.7</v>
      </c>
      <c r="G86" s="253">
        <v>72.5</v>
      </c>
      <c r="H86" s="253">
        <v>72.4</v>
      </c>
      <c r="I86" s="253">
        <v>60.8</v>
      </c>
      <c r="J86" s="254">
        <v>71.1</v>
      </c>
      <c r="K86" s="253">
        <v>72.2</v>
      </c>
      <c r="L86" s="253">
        <v>68.4</v>
      </c>
      <c r="M86" s="253">
        <v>69.2</v>
      </c>
    </row>
    <row r="87" spans="1:25" ht="9.75" customHeight="1">
      <c r="A87" s="11" t="s">
        <v>140</v>
      </c>
      <c r="B87" s="253">
        <v>62.6</v>
      </c>
      <c r="C87" s="253">
        <v>65.3</v>
      </c>
      <c r="D87" s="253">
        <v>75.3</v>
      </c>
      <c r="E87" s="253">
        <v>76.8</v>
      </c>
      <c r="F87" s="253">
        <v>71.3</v>
      </c>
      <c r="G87" s="253">
        <v>74.7</v>
      </c>
      <c r="H87" s="253">
        <v>77.6</v>
      </c>
      <c r="I87" s="253">
        <v>70.3</v>
      </c>
      <c r="J87" s="254">
        <v>69.2</v>
      </c>
      <c r="K87" s="253">
        <v>69.4</v>
      </c>
      <c r="L87" s="253">
        <v>69.3</v>
      </c>
      <c r="M87" s="253">
        <v>70.2</v>
      </c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258"/>
    </row>
    <row r="88" spans="1:25" ht="9.75" customHeight="1">
      <c r="A88" s="11" t="s">
        <v>251</v>
      </c>
      <c r="B88" s="253">
        <v>60.7</v>
      </c>
      <c r="C88" s="253">
        <v>62.5</v>
      </c>
      <c r="D88" s="253">
        <v>72.7</v>
      </c>
      <c r="E88" s="253">
        <v>76.8</v>
      </c>
      <c r="F88" s="253">
        <v>71.3</v>
      </c>
      <c r="G88" s="253">
        <v>77.4</v>
      </c>
      <c r="H88" s="253">
        <v>75</v>
      </c>
      <c r="I88" s="253">
        <v>69</v>
      </c>
      <c r="J88" s="254">
        <v>71</v>
      </c>
      <c r="K88" s="253">
        <v>69.4</v>
      </c>
      <c r="L88" s="253">
        <v>70.2</v>
      </c>
      <c r="M88" s="253">
        <v>71.2</v>
      </c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258"/>
    </row>
    <row r="89" spans="1:25" ht="9.75" customHeight="1">
      <c r="A89" s="11" t="s">
        <v>152</v>
      </c>
      <c r="B89" s="253">
        <v>61</v>
      </c>
      <c r="C89" s="253">
        <v>63.2</v>
      </c>
      <c r="D89" s="253">
        <v>74.1</v>
      </c>
      <c r="E89" s="253">
        <v>73.3</v>
      </c>
      <c r="F89" s="253">
        <v>70.9</v>
      </c>
      <c r="G89" s="253">
        <v>73.6</v>
      </c>
      <c r="H89" s="253">
        <v>72.2</v>
      </c>
      <c r="I89" s="253">
        <v>69.3</v>
      </c>
      <c r="J89" s="254">
        <v>70</v>
      </c>
      <c r="K89" s="253">
        <v>70.2</v>
      </c>
      <c r="L89" s="253">
        <v>71.3</v>
      </c>
      <c r="M89" s="253">
        <v>72.3</v>
      </c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0.5" customHeight="1">
      <c r="A90" s="11" t="s">
        <v>213</v>
      </c>
      <c r="B90" s="253">
        <v>63.8</v>
      </c>
      <c r="C90" s="253">
        <v>65.8</v>
      </c>
      <c r="D90" s="253">
        <v>76.4</v>
      </c>
      <c r="E90" s="253">
        <v>74.9</v>
      </c>
      <c r="F90" s="253">
        <v>76.4</v>
      </c>
      <c r="G90" s="253">
        <v>75.5</v>
      </c>
      <c r="H90" s="253">
        <v>72.9</v>
      </c>
      <c r="I90" s="253"/>
      <c r="J90" s="254"/>
      <c r="K90" s="253"/>
      <c r="L90" s="253"/>
      <c r="M90" s="253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9.75" customHeight="1">
      <c r="A91" s="259"/>
      <c r="B91" s="259"/>
      <c r="C91" s="259"/>
      <c r="D91" s="259"/>
      <c r="E91" s="259"/>
      <c r="F91" s="259"/>
      <c r="G91" s="259"/>
      <c r="H91" s="259"/>
      <c r="I91" s="259"/>
      <c r="J91" s="259"/>
      <c r="K91" s="257"/>
      <c r="L91" s="259"/>
      <c r="M91" s="259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8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2" customWidth="1"/>
    <col min="16" max="16" width="19.25390625" style="0" customWidth="1"/>
    <col min="17" max="17" width="12.62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58" t="s">
        <v>244</v>
      </c>
      <c r="B1" s="458"/>
      <c r="C1" s="458"/>
      <c r="D1" s="458"/>
      <c r="E1" s="458"/>
      <c r="F1" s="458"/>
      <c r="G1" s="458"/>
      <c r="M1" s="22"/>
      <c r="N1" t="s">
        <v>214</v>
      </c>
      <c r="O1" s="172"/>
      <c r="P1" s="67"/>
      <c r="Q1" s="175" t="s">
        <v>215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49" t="s">
        <v>21</v>
      </c>
      <c r="J2" s="12" t="s">
        <v>103</v>
      </c>
      <c r="K2" s="5" t="s">
        <v>58</v>
      </c>
      <c r="L2" s="5"/>
      <c r="M2" s="12" t="s">
        <v>21</v>
      </c>
      <c r="N2" s="12"/>
      <c r="O2" s="141"/>
      <c r="P2" s="131"/>
      <c r="Q2" s="139"/>
    </row>
    <row r="3" spans="1:17" ht="13.5" customHeight="1">
      <c r="A3" s="1"/>
      <c r="B3" s="1"/>
      <c r="C3" s="1"/>
      <c r="D3" s="1"/>
      <c r="E3" s="1"/>
      <c r="F3" s="1"/>
      <c r="H3" s="5">
        <v>26</v>
      </c>
      <c r="I3" s="336" t="s">
        <v>43</v>
      </c>
      <c r="J3" s="17">
        <v>157498</v>
      </c>
      <c r="K3" s="20">
        <v>1</v>
      </c>
      <c r="L3" s="5">
        <f>SUM(H3)</f>
        <v>26</v>
      </c>
      <c r="M3" s="336" t="s">
        <v>43</v>
      </c>
      <c r="N3" s="17">
        <f>SUM(J3)</f>
        <v>157498</v>
      </c>
      <c r="O3" s="5">
        <f>SUM(H3)</f>
        <v>26</v>
      </c>
      <c r="P3" s="336" t="s">
        <v>43</v>
      </c>
      <c r="Q3" s="138">
        <v>148149</v>
      </c>
    </row>
    <row r="4" spans="8:17" ht="13.5" customHeight="1">
      <c r="H4" s="5">
        <v>33</v>
      </c>
      <c r="I4" s="336" t="s">
        <v>0</v>
      </c>
      <c r="J4" s="17">
        <v>145631</v>
      </c>
      <c r="K4" s="20">
        <v>2</v>
      </c>
      <c r="L4" s="5">
        <f aca="true" t="shared" si="0" ref="L4:L12">SUM(H4)</f>
        <v>33</v>
      </c>
      <c r="M4" s="336" t="s">
        <v>0</v>
      </c>
      <c r="N4" s="17">
        <f aca="true" t="shared" si="1" ref="N4:N13">SUM(J4)</f>
        <v>145631</v>
      </c>
      <c r="O4" s="5">
        <f aca="true" t="shared" si="2" ref="O4:O12">SUM(H4)</f>
        <v>33</v>
      </c>
      <c r="P4" s="336" t="s">
        <v>0</v>
      </c>
      <c r="Q4" s="138">
        <v>130408</v>
      </c>
    </row>
    <row r="5" spans="8:19" ht="13.5" customHeight="1">
      <c r="H5" s="5">
        <v>16</v>
      </c>
      <c r="I5" s="336" t="s">
        <v>3</v>
      </c>
      <c r="J5" s="17">
        <v>136827</v>
      </c>
      <c r="K5" s="20">
        <v>3</v>
      </c>
      <c r="L5" s="5">
        <f t="shared" si="0"/>
        <v>16</v>
      </c>
      <c r="M5" s="336" t="s">
        <v>3</v>
      </c>
      <c r="N5" s="17">
        <f t="shared" si="1"/>
        <v>136827</v>
      </c>
      <c r="O5" s="5">
        <f t="shared" si="2"/>
        <v>16</v>
      </c>
      <c r="P5" s="336" t="s">
        <v>3</v>
      </c>
      <c r="Q5" s="138">
        <v>103573</v>
      </c>
      <c r="S5" s="67"/>
    </row>
    <row r="6" spans="8:17" ht="13.5" customHeight="1">
      <c r="H6" s="5">
        <v>34</v>
      </c>
      <c r="I6" s="336" t="s">
        <v>1</v>
      </c>
      <c r="J6" s="17">
        <v>43964</v>
      </c>
      <c r="K6" s="20">
        <v>4</v>
      </c>
      <c r="L6" s="5">
        <f t="shared" si="0"/>
        <v>34</v>
      </c>
      <c r="M6" s="336" t="s">
        <v>1</v>
      </c>
      <c r="N6" s="17">
        <f t="shared" si="1"/>
        <v>43964</v>
      </c>
      <c r="O6" s="5">
        <f t="shared" si="2"/>
        <v>34</v>
      </c>
      <c r="P6" s="336" t="s">
        <v>1</v>
      </c>
      <c r="Q6" s="138">
        <v>45225</v>
      </c>
    </row>
    <row r="7" spans="8:17" ht="13.5" customHeight="1">
      <c r="H7" s="131">
        <v>40</v>
      </c>
      <c r="I7" s="337" t="s">
        <v>184</v>
      </c>
      <c r="J7" s="17">
        <v>40859</v>
      </c>
      <c r="K7" s="20">
        <v>5</v>
      </c>
      <c r="L7" s="5">
        <f t="shared" si="0"/>
        <v>40</v>
      </c>
      <c r="M7" s="337" t="s">
        <v>184</v>
      </c>
      <c r="N7" s="17">
        <f t="shared" si="1"/>
        <v>40859</v>
      </c>
      <c r="O7" s="5">
        <f t="shared" si="2"/>
        <v>40</v>
      </c>
      <c r="P7" s="337" t="s">
        <v>184</v>
      </c>
      <c r="Q7" s="138">
        <v>60943</v>
      </c>
    </row>
    <row r="8" spans="8:17" ht="13.5" customHeight="1">
      <c r="H8" s="5">
        <v>13</v>
      </c>
      <c r="I8" s="336" t="s">
        <v>7</v>
      </c>
      <c r="J8" s="17">
        <v>32228</v>
      </c>
      <c r="K8" s="20">
        <v>6</v>
      </c>
      <c r="L8" s="5">
        <f t="shared" si="0"/>
        <v>13</v>
      </c>
      <c r="M8" s="336" t="s">
        <v>7</v>
      </c>
      <c r="N8" s="17">
        <f t="shared" si="1"/>
        <v>32228</v>
      </c>
      <c r="O8" s="5">
        <f t="shared" si="2"/>
        <v>13</v>
      </c>
      <c r="P8" s="336" t="s">
        <v>7</v>
      </c>
      <c r="Q8" s="138">
        <v>24959</v>
      </c>
    </row>
    <row r="9" spans="8:17" ht="13.5" customHeight="1">
      <c r="H9" s="5">
        <v>3</v>
      </c>
      <c r="I9" s="336" t="s">
        <v>22</v>
      </c>
      <c r="J9" s="17">
        <v>31564</v>
      </c>
      <c r="K9" s="20">
        <v>7</v>
      </c>
      <c r="L9" s="5">
        <f t="shared" si="0"/>
        <v>3</v>
      </c>
      <c r="M9" s="336" t="s">
        <v>22</v>
      </c>
      <c r="N9" s="17">
        <f t="shared" si="1"/>
        <v>31564</v>
      </c>
      <c r="O9" s="5">
        <f t="shared" si="2"/>
        <v>3</v>
      </c>
      <c r="P9" s="336" t="s">
        <v>22</v>
      </c>
      <c r="Q9" s="138">
        <v>26554</v>
      </c>
    </row>
    <row r="10" spans="8:17" ht="13.5" customHeight="1">
      <c r="H10" s="5">
        <v>31</v>
      </c>
      <c r="I10" s="336" t="s">
        <v>115</v>
      </c>
      <c r="J10" s="17">
        <v>31219</v>
      </c>
      <c r="K10" s="20">
        <v>8</v>
      </c>
      <c r="L10" s="5">
        <f t="shared" si="0"/>
        <v>31</v>
      </c>
      <c r="M10" s="336" t="s">
        <v>115</v>
      </c>
      <c r="N10" s="17">
        <f t="shared" si="1"/>
        <v>31219</v>
      </c>
      <c r="O10" s="5">
        <f t="shared" si="2"/>
        <v>31</v>
      </c>
      <c r="P10" s="336" t="s">
        <v>115</v>
      </c>
      <c r="Q10" s="138">
        <v>39884</v>
      </c>
    </row>
    <row r="11" spans="8:17" ht="13.5" customHeight="1">
      <c r="H11" s="5">
        <v>36</v>
      </c>
      <c r="I11" s="336" t="s">
        <v>5</v>
      </c>
      <c r="J11" s="17">
        <v>28763</v>
      </c>
      <c r="K11" s="20">
        <v>9</v>
      </c>
      <c r="L11" s="5">
        <f t="shared" si="0"/>
        <v>36</v>
      </c>
      <c r="M11" s="336" t="s">
        <v>5</v>
      </c>
      <c r="N11" s="17">
        <f t="shared" si="1"/>
        <v>28763</v>
      </c>
      <c r="O11" s="5">
        <f t="shared" si="2"/>
        <v>36</v>
      </c>
      <c r="P11" s="336" t="s">
        <v>5</v>
      </c>
      <c r="Q11" s="138">
        <v>29542</v>
      </c>
    </row>
    <row r="12" spans="8:17" ht="13.5" customHeight="1" thickBot="1">
      <c r="H12" s="389">
        <v>2</v>
      </c>
      <c r="I12" s="341" t="s">
        <v>6</v>
      </c>
      <c r="J12" s="390">
        <v>28031</v>
      </c>
      <c r="K12" s="21">
        <v>10</v>
      </c>
      <c r="L12" s="5">
        <f t="shared" si="0"/>
        <v>2</v>
      </c>
      <c r="M12" s="341" t="s">
        <v>6</v>
      </c>
      <c r="N12" s="17">
        <f t="shared" si="1"/>
        <v>28031</v>
      </c>
      <c r="O12" s="5">
        <f t="shared" si="2"/>
        <v>2</v>
      </c>
      <c r="P12" s="341" t="s">
        <v>6</v>
      </c>
      <c r="Q12" s="138">
        <v>9794</v>
      </c>
    </row>
    <row r="13" spans="8:17" ht="13.5" customHeight="1">
      <c r="H13" s="385">
        <v>17</v>
      </c>
      <c r="I13" s="387" t="s">
        <v>34</v>
      </c>
      <c r="J13" s="388">
        <v>27722</v>
      </c>
      <c r="K13" s="162"/>
      <c r="L13" s="125"/>
      <c r="M13" s="125"/>
      <c r="N13" s="163">
        <f t="shared" si="1"/>
        <v>27722</v>
      </c>
      <c r="O13" s="1"/>
      <c r="P13" s="245" t="s">
        <v>113</v>
      </c>
      <c r="Q13" s="138">
        <v>790744</v>
      </c>
    </row>
    <row r="14" spans="2:15" ht="13.5" customHeight="1">
      <c r="B14" s="26"/>
      <c r="H14" s="5">
        <v>38</v>
      </c>
      <c r="I14" s="336" t="s">
        <v>52</v>
      </c>
      <c r="J14" s="17">
        <v>27297</v>
      </c>
      <c r="K14" s="162"/>
      <c r="L14" s="33"/>
      <c r="N14" t="s">
        <v>89</v>
      </c>
      <c r="O14"/>
    </row>
    <row r="15" spans="8:17" ht="13.5" customHeight="1">
      <c r="H15" s="5">
        <v>24</v>
      </c>
      <c r="I15" s="336" t="s">
        <v>41</v>
      </c>
      <c r="J15" s="17">
        <v>24285</v>
      </c>
      <c r="K15" s="162"/>
      <c r="L15" s="33"/>
      <c r="M15" s="1" t="s">
        <v>216</v>
      </c>
      <c r="N15" s="19"/>
      <c r="O15"/>
      <c r="P15" t="s">
        <v>217</v>
      </c>
      <c r="Q15" s="136" t="s">
        <v>93</v>
      </c>
    </row>
    <row r="16" spans="2:18" ht="13.5" customHeight="1">
      <c r="B16" s="1"/>
      <c r="C16" s="19"/>
      <c r="D16" s="1"/>
      <c r="E16" s="24"/>
      <c r="F16" s="1"/>
      <c r="H16" s="5">
        <v>25</v>
      </c>
      <c r="I16" s="336" t="s">
        <v>42</v>
      </c>
      <c r="J16" s="17">
        <v>23311</v>
      </c>
      <c r="K16" s="162"/>
      <c r="L16" s="5">
        <f>SUM(L3)</f>
        <v>26</v>
      </c>
      <c r="M16" s="17">
        <f>SUM(N3)</f>
        <v>157498</v>
      </c>
      <c r="N16" s="336" t="s">
        <v>43</v>
      </c>
      <c r="O16" s="5">
        <f>SUM(O3)</f>
        <v>26</v>
      </c>
      <c r="P16" s="17">
        <f>SUM(M16)</f>
        <v>157498</v>
      </c>
      <c r="Q16" s="137">
        <v>177411</v>
      </c>
      <c r="R16" s="126"/>
    </row>
    <row r="17" spans="2:19" ht="13.5" customHeight="1">
      <c r="B17" s="1"/>
      <c r="C17" s="19"/>
      <c r="D17" s="1"/>
      <c r="E17" s="24"/>
      <c r="F17" s="1"/>
      <c r="H17" s="5">
        <v>14</v>
      </c>
      <c r="I17" s="336" t="s">
        <v>32</v>
      </c>
      <c r="J17" s="17">
        <v>13331</v>
      </c>
      <c r="K17" s="162"/>
      <c r="L17" s="5">
        <f aca="true" t="shared" si="3" ref="L17:L25">SUM(L4)</f>
        <v>33</v>
      </c>
      <c r="M17" s="17">
        <f aca="true" t="shared" si="4" ref="M17:M25">SUM(N4)</f>
        <v>145631</v>
      </c>
      <c r="N17" s="336" t="s">
        <v>0</v>
      </c>
      <c r="O17" s="5">
        <f aca="true" t="shared" si="5" ref="O17:O25">SUM(O4)</f>
        <v>33</v>
      </c>
      <c r="P17" s="17">
        <f aca="true" t="shared" si="6" ref="P17:P25">SUM(M17)</f>
        <v>145631</v>
      </c>
      <c r="Q17" s="137">
        <v>146915</v>
      </c>
      <c r="R17" s="126"/>
      <c r="S17" s="59"/>
    </row>
    <row r="18" spans="2:19" ht="13.5" customHeight="1">
      <c r="B18" s="1"/>
      <c r="C18" s="19"/>
      <c r="D18" s="1"/>
      <c r="E18" s="24"/>
      <c r="F18" s="1"/>
      <c r="H18" s="5">
        <v>37</v>
      </c>
      <c r="I18" s="336" t="s">
        <v>51</v>
      </c>
      <c r="J18" s="17">
        <v>6755</v>
      </c>
      <c r="K18" s="162"/>
      <c r="L18" s="5">
        <f t="shared" si="3"/>
        <v>16</v>
      </c>
      <c r="M18" s="17">
        <f t="shared" si="4"/>
        <v>136827</v>
      </c>
      <c r="N18" s="336" t="s">
        <v>3</v>
      </c>
      <c r="O18" s="5">
        <f t="shared" si="5"/>
        <v>16</v>
      </c>
      <c r="P18" s="17">
        <f t="shared" si="6"/>
        <v>136827</v>
      </c>
      <c r="Q18" s="137">
        <v>135210</v>
      </c>
      <c r="R18" s="126"/>
      <c r="S18" s="184"/>
    </row>
    <row r="19" spans="2:19" ht="13.5" customHeight="1">
      <c r="B19" s="1"/>
      <c r="C19" s="19"/>
      <c r="D19" s="1"/>
      <c r="E19" s="24"/>
      <c r="F19" s="1"/>
      <c r="H19" s="5">
        <v>9</v>
      </c>
      <c r="I19" s="336" t="s">
        <v>28</v>
      </c>
      <c r="J19" s="17">
        <v>6026</v>
      </c>
      <c r="L19" s="5">
        <f t="shared" si="3"/>
        <v>34</v>
      </c>
      <c r="M19" s="17">
        <f t="shared" si="4"/>
        <v>43964</v>
      </c>
      <c r="N19" s="336" t="s">
        <v>1</v>
      </c>
      <c r="O19" s="5">
        <f t="shared" si="5"/>
        <v>34</v>
      </c>
      <c r="P19" s="17">
        <f t="shared" si="6"/>
        <v>43964</v>
      </c>
      <c r="Q19" s="137">
        <v>46502</v>
      </c>
      <c r="R19" s="126"/>
      <c r="S19" s="212"/>
    </row>
    <row r="20" spans="2:19" ht="13.5" customHeight="1">
      <c r="B20" s="25"/>
      <c r="C20" s="19"/>
      <c r="D20" s="1"/>
      <c r="E20" s="24"/>
      <c r="F20" s="1"/>
      <c r="G20" s="1"/>
      <c r="H20" s="5">
        <v>22</v>
      </c>
      <c r="I20" s="336" t="s">
        <v>39</v>
      </c>
      <c r="J20" s="17">
        <v>5950</v>
      </c>
      <c r="L20" s="5">
        <f t="shared" si="3"/>
        <v>40</v>
      </c>
      <c r="M20" s="17">
        <f t="shared" si="4"/>
        <v>40859</v>
      </c>
      <c r="N20" s="337" t="s">
        <v>184</v>
      </c>
      <c r="O20" s="5">
        <f t="shared" si="5"/>
        <v>40</v>
      </c>
      <c r="P20" s="17">
        <f t="shared" si="6"/>
        <v>40859</v>
      </c>
      <c r="Q20" s="137">
        <v>48020</v>
      </c>
      <c r="R20" s="126"/>
      <c r="S20" s="212"/>
    </row>
    <row r="21" spans="2:19" ht="13.5" customHeight="1">
      <c r="B21" s="25"/>
      <c r="C21" s="19"/>
      <c r="D21" s="1"/>
      <c r="E21" s="24"/>
      <c r="F21" s="1"/>
      <c r="H21" s="5">
        <v>12</v>
      </c>
      <c r="I21" s="336" t="s">
        <v>31</v>
      </c>
      <c r="J21" s="17">
        <v>5500</v>
      </c>
      <c r="L21" s="5">
        <f t="shared" si="3"/>
        <v>13</v>
      </c>
      <c r="M21" s="17">
        <f t="shared" si="4"/>
        <v>32228</v>
      </c>
      <c r="N21" s="336" t="s">
        <v>7</v>
      </c>
      <c r="O21" s="5">
        <f t="shared" si="5"/>
        <v>13</v>
      </c>
      <c r="P21" s="17">
        <f t="shared" si="6"/>
        <v>32228</v>
      </c>
      <c r="Q21" s="137">
        <v>39889</v>
      </c>
      <c r="R21" s="126"/>
      <c r="S21" s="35"/>
    </row>
    <row r="22" spans="2:18" ht="13.5" customHeight="1">
      <c r="B22" s="1"/>
      <c r="C22" s="19"/>
      <c r="D22" s="1"/>
      <c r="E22" s="24"/>
      <c r="F22" s="1"/>
      <c r="H22" s="5">
        <v>4</v>
      </c>
      <c r="I22" s="336" t="s">
        <v>23</v>
      </c>
      <c r="J22" s="17">
        <v>4180</v>
      </c>
      <c r="K22" s="19"/>
      <c r="L22" s="5">
        <f t="shared" si="3"/>
        <v>3</v>
      </c>
      <c r="M22" s="17">
        <f t="shared" si="4"/>
        <v>31564</v>
      </c>
      <c r="N22" s="336" t="s">
        <v>22</v>
      </c>
      <c r="O22" s="5">
        <f t="shared" si="5"/>
        <v>3</v>
      </c>
      <c r="P22" s="17">
        <f t="shared" si="6"/>
        <v>31564</v>
      </c>
      <c r="Q22" s="137">
        <v>29993</v>
      </c>
      <c r="R22" s="126"/>
    </row>
    <row r="23" spans="2:19" ht="13.5" customHeight="1">
      <c r="B23" s="25"/>
      <c r="C23" s="19"/>
      <c r="D23" s="1"/>
      <c r="E23" s="24"/>
      <c r="F23" s="1"/>
      <c r="H23" s="5">
        <v>15</v>
      </c>
      <c r="I23" s="336" t="s">
        <v>33</v>
      </c>
      <c r="J23" s="17">
        <v>4005</v>
      </c>
      <c r="K23" s="19"/>
      <c r="L23" s="5">
        <f t="shared" si="3"/>
        <v>31</v>
      </c>
      <c r="M23" s="17">
        <f t="shared" si="4"/>
        <v>31219</v>
      </c>
      <c r="N23" s="336" t="s">
        <v>115</v>
      </c>
      <c r="O23" s="5">
        <f t="shared" si="5"/>
        <v>31</v>
      </c>
      <c r="P23" s="17">
        <f t="shared" si="6"/>
        <v>31219</v>
      </c>
      <c r="Q23" s="137">
        <v>31409</v>
      </c>
      <c r="R23" s="126"/>
      <c r="S23" s="59"/>
    </row>
    <row r="24" spans="2:19" ht="13.5" customHeight="1">
      <c r="B24" s="1"/>
      <c r="C24" s="19"/>
      <c r="D24" s="1"/>
      <c r="E24" s="24"/>
      <c r="F24" s="1"/>
      <c r="H24" s="5">
        <v>30</v>
      </c>
      <c r="I24" s="336" t="s">
        <v>47</v>
      </c>
      <c r="J24" s="17">
        <v>3179</v>
      </c>
      <c r="K24" s="19"/>
      <c r="L24" s="5">
        <f t="shared" si="3"/>
        <v>36</v>
      </c>
      <c r="M24" s="17">
        <f t="shared" si="4"/>
        <v>28763</v>
      </c>
      <c r="N24" s="336" t="s">
        <v>5</v>
      </c>
      <c r="O24" s="5">
        <f t="shared" si="5"/>
        <v>36</v>
      </c>
      <c r="P24" s="17">
        <f t="shared" si="6"/>
        <v>28763</v>
      </c>
      <c r="Q24" s="137">
        <v>28281</v>
      </c>
      <c r="R24" s="126"/>
      <c r="S24" s="184"/>
    </row>
    <row r="25" spans="2:20" ht="13.5" customHeight="1" thickBot="1">
      <c r="B25" s="1"/>
      <c r="C25" s="19"/>
      <c r="D25" s="1"/>
      <c r="E25" s="24"/>
      <c r="F25" s="1"/>
      <c r="H25" s="5">
        <v>29</v>
      </c>
      <c r="I25" s="336" t="s">
        <v>46</v>
      </c>
      <c r="J25" s="17">
        <v>1999</v>
      </c>
      <c r="K25" s="19"/>
      <c r="L25" s="18">
        <f t="shared" si="3"/>
        <v>2</v>
      </c>
      <c r="M25" s="186">
        <f t="shared" si="4"/>
        <v>28031</v>
      </c>
      <c r="N25" s="341" t="s">
        <v>6</v>
      </c>
      <c r="O25" s="18">
        <f t="shared" si="5"/>
        <v>2</v>
      </c>
      <c r="P25" s="186">
        <f t="shared" si="6"/>
        <v>28031</v>
      </c>
      <c r="Q25" s="137">
        <v>15255</v>
      </c>
      <c r="R25" s="216" t="s">
        <v>109</v>
      </c>
      <c r="S25" s="35"/>
      <c r="T25" s="35"/>
    </row>
    <row r="26" spans="2:20" ht="13.5" customHeight="1" thickTop="1">
      <c r="B26" s="1"/>
      <c r="C26" s="1"/>
      <c r="D26" s="1"/>
      <c r="E26" s="1"/>
      <c r="F26" s="1"/>
      <c r="H26" s="5">
        <v>35</v>
      </c>
      <c r="I26" s="336" t="s">
        <v>50</v>
      </c>
      <c r="J26" s="17">
        <v>1953</v>
      </c>
      <c r="K26" s="19"/>
      <c r="L26" s="187"/>
      <c r="M26" s="338">
        <f>SUM(J43-(M16+M17+M18+M19+M20+M21+M22+M23+M24+M25))</f>
        <v>166007</v>
      </c>
      <c r="N26" s="339" t="s">
        <v>59</v>
      </c>
      <c r="O26" s="188"/>
      <c r="P26" s="338">
        <f>SUM(M26)</f>
        <v>166007</v>
      </c>
      <c r="Q26" s="338">
        <f>SUM(R26-(Q16+Q17+Q18+Q19+Q20+Q21+Q22+Q23+Q24+Q25))</f>
        <v>166914</v>
      </c>
      <c r="R26" s="393">
        <v>865799</v>
      </c>
      <c r="T26" s="35"/>
    </row>
    <row r="27" spans="8:16" ht="13.5" customHeight="1">
      <c r="H27" s="5">
        <v>21</v>
      </c>
      <c r="I27" s="336" t="s">
        <v>38</v>
      </c>
      <c r="J27" s="17">
        <v>1641</v>
      </c>
      <c r="K27" s="19"/>
      <c r="M27" s="67" t="s">
        <v>218</v>
      </c>
      <c r="N27" s="67"/>
      <c r="O27" s="172"/>
      <c r="P27" s="173" t="s">
        <v>219</v>
      </c>
    </row>
    <row r="28" spans="8:16" ht="13.5" customHeight="1">
      <c r="H28" s="5">
        <v>19</v>
      </c>
      <c r="I28" s="336" t="s">
        <v>36</v>
      </c>
      <c r="J28" s="17">
        <v>1592</v>
      </c>
      <c r="K28" s="19"/>
      <c r="M28" s="138">
        <f>SUM(Q3)</f>
        <v>148149</v>
      </c>
      <c r="N28" s="336" t="s">
        <v>43</v>
      </c>
      <c r="O28" s="5">
        <f>SUM(L3)</f>
        <v>26</v>
      </c>
      <c r="P28" s="138">
        <f>SUM(Q3)</f>
        <v>148149</v>
      </c>
    </row>
    <row r="29" spans="8:16" ht="13.5" customHeight="1">
      <c r="H29" s="5">
        <v>1</v>
      </c>
      <c r="I29" s="336" t="s">
        <v>4</v>
      </c>
      <c r="J29" s="17">
        <v>1465</v>
      </c>
      <c r="K29" s="19"/>
      <c r="M29" s="138">
        <f aca="true" t="shared" si="7" ref="M29:M37">SUM(Q4)</f>
        <v>130408</v>
      </c>
      <c r="N29" s="336" t="s">
        <v>0</v>
      </c>
      <c r="O29" s="5">
        <f aca="true" t="shared" si="8" ref="O29:O37">SUM(L4)</f>
        <v>33</v>
      </c>
      <c r="P29" s="138">
        <f aca="true" t="shared" si="9" ref="P29:P37">SUM(Q4)</f>
        <v>130408</v>
      </c>
    </row>
    <row r="30" spans="8:16" ht="13.5" customHeight="1">
      <c r="H30" s="5">
        <v>39</v>
      </c>
      <c r="I30" s="336" t="s">
        <v>53</v>
      </c>
      <c r="J30" s="17">
        <v>1209</v>
      </c>
      <c r="K30" s="19"/>
      <c r="M30" s="138">
        <f t="shared" si="7"/>
        <v>103573</v>
      </c>
      <c r="N30" s="336" t="s">
        <v>3</v>
      </c>
      <c r="O30" s="5">
        <f t="shared" si="8"/>
        <v>16</v>
      </c>
      <c r="P30" s="138">
        <f t="shared" si="9"/>
        <v>103573</v>
      </c>
    </row>
    <row r="31" spans="8:16" ht="13.5" customHeight="1">
      <c r="H31" s="5">
        <v>18</v>
      </c>
      <c r="I31" s="336" t="s">
        <v>35</v>
      </c>
      <c r="J31" s="17">
        <v>950</v>
      </c>
      <c r="K31" s="19"/>
      <c r="M31" s="138">
        <f t="shared" si="7"/>
        <v>45225</v>
      </c>
      <c r="N31" s="336" t="s">
        <v>1</v>
      </c>
      <c r="O31" s="5">
        <f t="shared" si="8"/>
        <v>34</v>
      </c>
      <c r="P31" s="138">
        <f t="shared" si="9"/>
        <v>45225</v>
      </c>
    </row>
    <row r="32" spans="8:19" ht="13.5" customHeight="1">
      <c r="H32" s="5">
        <v>23</v>
      </c>
      <c r="I32" s="336" t="s">
        <v>40</v>
      </c>
      <c r="J32" s="17">
        <v>815</v>
      </c>
      <c r="K32" s="19"/>
      <c r="M32" s="138">
        <f t="shared" si="7"/>
        <v>60943</v>
      </c>
      <c r="N32" s="337" t="s">
        <v>184</v>
      </c>
      <c r="O32" s="5">
        <f t="shared" si="8"/>
        <v>40</v>
      </c>
      <c r="P32" s="138">
        <f t="shared" si="9"/>
        <v>60943</v>
      </c>
      <c r="S32" s="14"/>
    </row>
    <row r="33" spans="8:20" ht="13.5" customHeight="1">
      <c r="H33" s="5">
        <v>10</v>
      </c>
      <c r="I33" s="336" t="s">
        <v>29</v>
      </c>
      <c r="J33" s="17">
        <v>748</v>
      </c>
      <c r="K33" s="19"/>
      <c r="M33" s="138">
        <f t="shared" si="7"/>
        <v>24959</v>
      </c>
      <c r="N33" s="336" t="s">
        <v>7</v>
      </c>
      <c r="O33" s="5">
        <f t="shared" si="8"/>
        <v>13</v>
      </c>
      <c r="P33" s="138">
        <f t="shared" si="9"/>
        <v>24959</v>
      </c>
      <c r="S33" s="35"/>
      <c r="T33" s="35"/>
    </row>
    <row r="34" spans="8:20" ht="13.5" customHeight="1">
      <c r="H34" s="5">
        <v>32</v>
      </c>
      <c r="I34" s="336" t="s">
        <v>49</v>
      </c>
      <c r="J34" s="17">
        <v>668</v>
      </c>
      <c r="K34" s="19"/>
      <c r="M34" s="138">
        <f t="shared" si="7"/>
        <v>26554</v>
      </c>
      <c r="N34" s="336" t="s">
        <v>22</v>
      </c>
      <c r="O34" s="5">
        <f t="shared" si="8"/>
        <v>3</v>
      </c>
      <c r="P34" s="138">
        <f t="shared" si="9"/>
        <v>26554</v>
      </c>
      <c r="S34" s="35"/>
      <c r="T34" s="35"/>
    </row>
    <row r="35" spans="8:19" ht="13.5" customHeight="1">
      <c r="H35" s="5">
        <v>6</v>
      </c>
      <c r="I35" s="336" t="s">
        <v>25</v>
      </c>
      <c r="J35" s="17">
        <v>515</v>
      </c>
      <c r="K35" s="19"/>
      <c r="M35" s="138">
        <f t="shared" si="7"/>
        <v>39884</v>
      </c>
      <c r="N35" s="336" t="s">
        <v>115</v>
      </c>
      <c r="O35" s="5">
        <f t="shared" si="8"/>
        <v>31</v>
      </c>
      <c r="P35" s="138">
        <f t="shared" si="9"/>
        <v>39884</v>
      </c>
      <c r="S35" s="35"/>
    </row>
    <row r="36" spans="8:19" ht="13.5" customHeight="1">
      <c r="H36" s="5">
        <v>28</v>
      </c>
      <c r="I36" s="336" t="s">
        <v>45</v>
      </c>
      <c r="J36" s="17">
        <v>321</v>
      </c>
      <c r="K36" s="19"/>
      <c r="M36" s="138">
        <f t="shared" si="7"/>
        <v>29542</v>
      </c>
      <c r="N36" s="336" t="s">
        <v>5</v>
      </c>
      <c r="O36" s="5">
        <f t="shared" si="8"/>
        <v>36</v>
      </c>
      <c r="P36" s="138">
        <f t="shared" si="9"/>
        <v>29542</v>
      </c>
      <c r="S36" s="35"/>
    </row>
    <row r="37" spans="8:19" ht="13.5" customHeight="1" thickBot="1">
      <c r="H37" s="5">
        <v>20</v>
      </c>
      <c r="I37" s="336" t="s">
        <v>37</v>
      </c>
      <c r="J37" s="17">
        <v>192</v>
      </c>
      <c r="K37" s="19"/>
      <c r="M37" s="185">
        <f t="shared" si="7"/>
        <v>9794</v>
      </c>
      <c r="N37" s="341" t="s">
        <v>6</v>
      </c>
      <c r="O37" s="18">
        <f t="shared" si="8"/>
        <v>2</v>
      </c>
      <c r="P37" s="185">
        <f t="shared" si="9"/>
        <v>9794</v>
      </c>
      <c r="S37" s="35"/>
    </row>
    <row r="38" spans="7:21" ht="13.5" customHeight="1" thickTop="1">
      <c r="G38" s="23"/>
      <c r="H38" s="5">
        <v>11</v>
      </c>
      <c r="I38" s="336" t="s">
        <v>30</v>
      </c>
      <c r="J38" s="17">
        <v>191</v>
      </c>
      <c r="K38" s="19"/>
      <c r="M38" s="189">
        <f>SUM(Q13-(Q3+Q4+Q5+Q6+Q7+Q8+Q9+Q10+Q11+Q12))</f>
        <v>171713</v>
      </c>
      <c r="N38" s="187" t="s">
        <v>59</v>
      </c>
      <c r="O38" s="190"/>
      <c r="P38" s="191">
        <f>SUM(M38)</f>
        <v>171713</v>
      </c>
      <c r="U38" s="35"/>
    </row>
    <row r="39" spans="8:16" ht="13.5" customHeight="1">
      <c r="H39" s="5">
        <v>27</v>
      </c>
      <c r="I39" s="336" t="s">
        <v>44</v>
      </c>
      <c r="J39" s="17">
        <v>176</v>
      </c>
      <c r="K39" s="19"/>
      <c r="P39" s="35"/>
    </row>
    <row r="40" spans="8:11" ht="13.5" customHeight="1">
      <c r="H40" s="5">
        <v>5</v>
      </c>
      <c r="I40" s="336" t="s">
        <v>24</v>
      </c>
      <c r="J40" s="139">
        <v>29</v>
      </c>
      <c r="K40" s="19"/>
    </row>
    <row r="41" spans="8:11" ht="13.5" customHeight="1">
      <c r="H41" s="5">
        <v>7</v>
      </c>
      <c r="I41" s="336" t="s">
        <v>26</v>
      </c>
      <c r="J41" s="17">
        <v>2</v>
      </c>
      <c r="K41" s="19"/>
    </row>
    <row r="42" spans="8:11" ht="13.5" customHeight="1">
      <c r="H42" s="5">
        <v>8</v>
      </c>
      <c r="I42" s="336" t="s">
        <v>27</v>
      </c>
      <c r="J42" s="235">
        <v>0</v>
      </c>
      <c r="K42" s="19"/>
    </row>
    <row r="43" spans="8:10" ht="13.5" customHeight="1">
      <c r="H43" s="1"/>
      <c r="I43" s="40" t="s">
        <v>197</v>
      </c>
      <c r="J43" s="157">
        <f>SUM(J3:J42)</f>
        <v>842591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4" t="s">
        <v>60</v>
      </c>
      <c r="B52" s="29" t="s">
        <v>21</v>
      </c>
      <c r="C52" s="85" t="s">
        <v>213</v>
      </c>
      <c r="D52" s="85" t="s">
        <v>161</v>
      </c>
      <c r="E52" s="31" t="s">
        <v>57</v>
      </c>
      <c r="F52" s="30" t="s">
        <v>56</v>
      </c>
      <c r="G52" s="30" t="s">
        <v>54</v>
      </c>
      <c r="I52" s="343"/>
    </row>
    <row r="53" spans="1:9" ht="13.5" customHeight="1">
      <c r="A53" s="13">
        <v>1</v>
      </c>
      <c r="B53" s="336" t="s">
        <v>43</v>
      </c>
      <c r="C53" s="17">
        <f aca="true" t="shared" si="10" ref="C53:C62">SUM(J3)</f>
        <v>157498</v>
      </c>
      <c r="D53" s="139">
        <f aca="true" t="shared" si="11" ref="D53:D62">SUM(Q3)</f>
        <v>148149</v>
      </c>
      <c r="E53" s="135">
        <f aca="true" t="shared" si="12" ref="E53:E62">SUM(P16/Q16*100)</f>
        <v>88.77578053221052</v>
      </c>
      <c r="F53" s="27">
        <f aca="true" t="shared" si="13" ref="F53:F63">SUM(C53/D53*100)</f>
        <v>106.3105387144024</v>
      </c>
      <c r="G53" s="28"/>
      <c r="I53" s="343"/>
    </row>
    <row r="54" spans="1:9" ht="13.5" customHeight="1">
      <c r="A54" s="13">
        <v>2</v>
      </c>
      <c r="B54" s="336" t="s">
        <v>0</v>
      </c>
      <c r="C54" s="17">
        <f t="shared" si="10"/>
        <v>145631</v>
      </c>
      <c r="D54" s="139">
        <f t="shared" si="11"/>
        <v>130408</v>
      </c>
      <c r="E54" s="135">
        <f t="shared" si="12"/>
        <v>99.12602525269713</v>
      </c>
      <c r="F54" s="27">
        <f t="shared" si="13"/>
        <v>111.67336359732532</v>
      </c>
      <c r="G54" s="28"/>
      <c r="I54" s="343"/>
    </row>
    <row r="55" spans="1:9" ht="13.5" customHeight="1">
      <c r="A55" s="13">
        <v>3</v>
      </c>
      <c r="B55" s="336" t="s">
        <v>3</v>
      </c>
      <c r="C55" s="17">
        <f t="shared" si="10"/>
        <v>136827</v>
      </c>
      <c r="D55" s="139">
        <f t="shared" si="11"/>
        <v>103573</v>
      </c>
      <c r="E55" s="135">
        <f t="shared" si="12"/>
        <v>101.1959174617262</v>
      </c>
      <c r="F55" s="27">
        <f t="shared" si="13"/>
        <v>132.1068232068203</v>
      </c>
      <c r="G55" s="28"/>
      <c r="I55" s="343"/>
    </row>
    <row r="56" spans="1:9" ht="13.5" customHeight="1">
      <c r="A56" s="13">
        <v>4</v>
      </c>
      <c r="B56" s="336" t="s">
        <v>1</v>
      </c>
      <c r="C56" s="17">
        <f t="shared" si="10"/>
        <v>43964</v>
      </c>
      <c r="D56" s="139">
        <f t="shared" si="11"/>
        <v>45225</v>
      </c>
      <c r="E56" s="135">
        <f t="shared" si="12"/>
        <v>94.54217022923746</v>
      </c>
      <c r="F56" s="27">
        <f t="shared" si="13"/>
        <v>97.21171918186843</v>
      </c>
      <c r="G56" s="28"/>
      <c r="I56" s="343"/>
    </row>
    <row r="57" spans="1:16" ht="13.5" customHeight="1">
      <c r="A57" s="13">
        <v>5</v>
      </c>
      <c r="B57" s="337" t="s">
        <v>184</v>
      </c>
      <c r="C57" s="17">
        <f t="shared" si="10"/>
        <v>40859</v>
      </c>
      <c r="D57" s="139">
        <f t="shared" si="11"/>
        <v>60943</v>
      </c>
      <c r="E57" s="135">
        <f t="shared" si="12"/>
        <v>85.08746355685132</v>
      </c>
      <c r="F57" s="27">
        <f t="shared" si="13"/>
        <v>67.04461546034818</v>
      </c>
      <c r="G57" s="28"/>
      <c r="I57" s="343"/>
      <c r="P57" s="35"/>
    </row>
    <row r="58" spans="1:7" ht="13.5" customHeight="1">
      <c r="A58" s="13">
        <v>6</v>
      </c>
      <c r="B58" s="336" t="s">
        <v>7</v>
      </c>
      <c r="C58" s="17">
        <f t="shared" si="10"/>
        <v>32228</v>
      </c>
      <c r="D58" s="139">
        <f t="shared" si="11"/>
        <v>24959</v>
      </c>
      <c r="E58" s="135">
        <f t="shared" si="12"/>
        <v>80.79420391586652</v>
      </c>
      <c r="F58" s="27">
        <f t="shared" si="13"/>
        <v>129.12376297127287</v>
      </c>
      <c r="G58" s="28"/>
    </row>
    <row r="59" spans="1:7" ht="13.5" customHeight="1">
      <c r="A59" s="13">
        <v>7</v>
      </c>
      <c r="B59" s="336" t="s">
        <v>22</v>
      </c>
      <c r="C59" s="17">
        <f t="shared" si="10"/>
        <v>31564</v>
      </c>
      <c r="D59" s="139">
        <f t="shared" si="11"/>
        <v>26554</v>
      </c>
      <c r="E59" s="135">
        <f t="shared" si="12"/>
        <v>105.23788884072951</v>
      </c>
      <c r="F59" s="27">
        <f t="shared" si="13"/>
        <v>118.86721397906153</v>
      </c>
      <c r="G59" s="28"/>
    </row>
    <row r="60" spans="1:7" ht="13.5" customHeight="1">
      <c r="A60" s="13">
        <v>8</v>
      </c>
      <c r="B60" s="336" t="s">
        <v>115</v>
      </c>
      <c r="C60" s="17">
        <f t="shared" si="10"/>
        <v>31219</v>
      </c>
      <c r="D60" s="139">
        <f t="shared" si="11"/>
        <v>39884</v>
      </c>
      <c r="E60" s="135">
        <f t="shared" si="12"/>
        <v>99.39507784393008</v>
      </c>
      <c r="F60" s="27">
        <f t="shared" si="13"/>
        <v>78.27449603851169</v>
      </c>
      <c r="G60" s="28"/>
    </row>
    <row r="61" spans="1:7" ht="13.5" customHeight="1">
      <c r="A61" s="13">
        <v>9</v>
      </c>
      <c r="B61" s="336" t="s">
        <v>5</v>
      </c>
      <c r="C61" s="17">
        <f t="shared" si="10"/>
        <v>28763</v>
      </c>
      <c r="D61" s="139">
        <f t="shared" si="11"/>
        <v>29542</v>
      </c>
      <c r="E61" s="135">
        <f t="shared" si="12"/>
        <v>101.70432445811674</v>
      </c>
      <c r="F61" s="27">
        <f t="shared" si="13"/>
        <v>97.36307629815178</v>
      </c>
      <c r="G61" s="28"/>
    </row>
    <row r="62" spans="1:7" ht="13.5" customHeight="1" thickBot="1">
      <c r="A62" s="217">
        <v>10</v>
      </c>
      <c r="B62" s="341" t="s">
        <v>6</v>
      </c>
      <c r="C62" s="186">
        <f t="shared" si="10"/>
        <v>28031</v>
      </c>
      <c r="D62" s="218">
        <f t="shared" si="11"/>
        <v>9794</v>
      </c>
      <c r="E62" s="219">
        <f t="shared" si="12"/>
        <v>183.74959029826286</v>
      </c>
      <c r="F62" s="220">
        <f t="shared" si="13"/>
        <v>286.20584031039414</v>
      </c>
      <c r="G62" s="221"/>
    </row>
    <row r="63" spans="1:7" ht="13.5" customHeight="1" thickTop="1">
      <c r="A63" s="187"/>
      <c r="B63" s="222" t="s">
        <v>110</v>
      </c>
      <c r="C63" s="223">
        <f>SUM(J43)</f>
        <v>842591</v>
      </c>
      <c r="D63" s="223">
        <f>SUM(Q13)</f>
        <v>790744</v>
      </c>
      <c r="E63" s="224">
        <f>SUM(C63/R26*100)</f>
        <v>97.31947022345832</v>
      </c>
      <c r="F63" s="225">
        <f t="shared" si="13"/>
        <v>106.55673644061795</v>
      </c>
      <c r="G63" s="187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7" customWidth="1"/>
    <col min="10" max="10" width="16.8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6" customWidth="1"/>
    <col min="19" max="30" width="7.625" style="1" customWidth="1"/>
    <col min="31" max="32" width="9.00390625" style="1" customWidth="1"/>
  </cols>
  <sheetData>
    <row r="1" spans="8:18" ht="12.75" customHeight="1">
      <c r="H1" s="160" t="s">
        <v>98</v>
      </c>
      <c r="J1" t="s">
        <v>73</v>
      </c>
      <c r="R1" s="164"/>
    </row>
    <row r="2" spans="8:30" ht="13.5">
      <c r="H2" s="411" t="s">
        <v>221</v>
      </c>
      <c r="I2" s="131"/>
      <c r="J2" s="413" t="s">
        <v>236</v>
      </c>
      <c r="K2" s="5"/>
      <c r="L2" s="243" t="s">
        <v>222</v>
      </c>
      <c r="R2" s="65"/>
      <c r="S2" s="1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21" ht="13.5">
      <c r="H3" s="394" t="s">
        <v>233</v>
      </c>
      <c r="I3" s="131"/>
      <c r="J3" s="249" t="s">
        <v>234</v>
      </c>
      <c r="K3" s="5"/>
      <c r="L3" s="410" t="s">
        <v>233</v>
      </c>
      <c r="M3" s="1"/>
      <c r="N3" s="142"/>
      <c r="O3" s="142"/>
      <c r="S3" s="33"/>
      <c r="T3" s="33"/>
      <c r="U3" s="33"/>
    </row>
    <row r="4" spans="8:21" ht="13.5">
      <c r="H4" s="141">
        <v>21055</v>
      </c>
      <c r="I4" s="131">
        <v>26</v>
      </c>
      <c r="J4" s="336" t="s">
        <v>43</v>
      </c>
      <c r="K4" s="193">
        <f>SUM(I4)</f>
        <v>26</v>
      </c>
      <c r="L4" s="350">
        <v>21313</v>
      </c>
      <c r="M4" s="63"/>
      <c r="N4" s="143"/>
      <c r="O4" s="143"/>
      <c r="S4" s="33"/>
      <c r="T4" s="33"/>
      <c r="U4" s="33"/>
    </row>
    <row r="5" spans="8:21" ht="13.5">
      <c r="H5" s="242">
        <v>12557</v>
      </c>
      <c r="I5" s="131">
        <v>33</v>
      </c>
      <c r="J5" s="336" t="s">
        <v>0</v>
      </c>
      <c r="K5" s="193">
        <f aca="true" t="shared" si="0" ref="K5:K13">SUM(I5)</f>
        <v>33</v>
      </c>
      <c r="L5" s="351">
        <v>14666</v>
      </c>
      <c r="M5" s="63"/>
      <c r="N5" s="143"/>
      <c r="O5" s="143"/>
      <c r="S5" s="33"/>
      <c r="T5" s="33"/>
      <c r="U5" s="33"/>
    </row>
    <row r="6" spans="8:21" ht="13.5">
      <c r="H6" s="61">
        <v>11892</v>
      </c>
      <c r="I6" s="131">
        <v>16</v>
      </c>
      <c r="J6" s="336" t="s">
        <v>3</v>
      </c>
      <c r="K6" s="193">
        <f t="shared" si="0"/>
        <v>16</v>
      </c>
      <c r="L6" s="351">
        <v>19303</v>
      </c>
      <c r="M6" s="63"/>
      <c r="N6" s="412"/>
      <c r="O6" s="143"/>
      <c r="S6" s="33"/>
      <c r="T6" s="33"/>
      <c r="U6" s="33"/>
    </row>
    <row r="7" spans="8:21" ht="13.5">
      <c r="H7" s="61">
        <v>6845</v>
      </c>
      <c r="I7" s="131">
        <v>14</v>
      </c>
      <c r="J7" s="336" t="s">
        <v>32</v>
      </c>
      <c r="K7" s="193">
        <f t="shared" si="0"/>
        <v>14</v>
      </c>
      <c r="L7" s="351">
        <v>5941</v>
      </c>
      <c r="M7" s="63"/>
      <c r="N7" s="143"/>
      <c r="O7" s="143"/>
      <c r="S7" s="33"/>
      <c r="T7" s="33"/>
      <c r="U7" s="33"/>
    </row>
    <row r="8" spans="8:21" ht="13.5">
      <c r="H8" s="61">
        <v>5605</v>
      </c>
      <c r="I8" s="131">
        <v>38</v>
      </c>
      <c r="J8" s="336" t="s">
        <v>52</v>
      </c>
      <c r="K8" s="193">
        <f t="shared" si="0"/>
        <v>38</v>
      </c>
      <c r="L8" s="351">
        <v>5727</v>
      </c>
      <c r="M8" s="63"/>
      <c r="N8" s="143"/>
      <c r="O8" s="143"/>
      <c r="S8" s="33"/>
      <c r="T8" s="33"/>
      <c r="U8" s="33"/>
    </row>
    <row r="9" spans="8:21" ht="13.5">
      <c r="H9" s="61">
        <v>4417</v>
      </c>
      <c r="I9" s="131">
        <v>24</v>
      </c>
      <c r="J9" s="336" t="s">
        <v>41</v>
      </c>
      <c r="K9" s="193">
        <f t="shared" si="0"/>
        <v>24</v>
      </c>
      <c r="L9" s="351">
        <v>2879</v>
      </c>
      <c r="M9" s="63"/>
      <c r="N9" s="143"/>
      <c r="O9" s="143"/>
      <c r="S9" s="33"/>
      <c r="T9" s="33"/>
      <c r="U9" s="33"/>
    </row>
    <row r="10" spans="8:21" ht="13.5">
      <c r="H10" s="140">
        <v>3143</v>
      </c>
      <c r="I10" s="434">
        <v>40</v>
      </c>
      <c r="J10" s="429" t="s">
        <v>2</v>
      </c>
      <c r="K10" s="193">
        <f t="shared" si="0"/>
        <v>40</v>
      </c>
      <c r="L10" s="351">
        <v>1420</v>
      </c>
      <c r="S10" s="33"/>
      <c r="T10" s="33"/>
      <c r="U10" s="33"/>
    </row>
    <row r="11" spans="8:21" ht="13.5">
      <c r="H11" s="141">
        <v>2573</v>
      </c>
      <c r="I11" s="131">
        <v>17</v>
      </c>
      <c r="J11" s="336" t="s">
        <v>34</v>
      </c>
      <c r="K11" s="193">
        <f t="shared" si="0"/>
        <v>17</v>
      </c>
      <c r="L11" s="351">
        <v>2255</v>
      </c>
      <c r="M11" s="63"/>
      <c r="N11" s="143"/>
      <c r="O11" s="143"/>
      <c r="S11" s="33"/>
      <c r="T11" s="33"/>
      <c r="U11" s="33"/>
    </row>
    <row r="12" spans="8:21" ht="13.5">
      <c r="H12" s="237">
        <v>2301</v>
      </c>
      <c r="I12" s="236">
        <v>37</v>
      </c>
      <c r="J12" s="340" t="s">
        <v>51</v>
      </c>
      <c r="K12" s="193">
        <f t="shared" si="0"/>
        <v>37</v>
      </c>
      <c r="L12" s="351">
        <v>908</v>
      </c>
      <c r="M12" s="63"/>
      <c r="N12" s="143"/>
      <c r="O12" s="143"/>
      <c r="S12" s="33"/>
      <c r="T12" s="33"/>
      <c r="U12" s="33"/>
    </row>
    <row r="13" spans="8:21" ht="14.25" thickBot="1">
      <c r="H13" s="431">
        <v>2017</v>
      </c>
      <c r="I13" s="230">
        <v>36</v>
      </c>
      <c r="J13" s="341" t="s">
        <v>5</v>
      </c>
      <c r="K13" s="193">
        <f t="shared" si="0"/>
        <v>36</v>
      </c>
      <c r="L13" s="351">
        <v>2050</v>
      </c>
      <c r="M13" s="63"/>
      <c r="N13" s="143"/>
      <c r="O13" s="143"/>
      <c r="S13" s="33"/>
      <c r="T13" s="33"/>
      <c r="U13" s="33"/>
    </row>
    <row r="14" spans="8:21" ht="14.25" thickTop="1">
      <c r="H14" s="61">
        <v>1073</v>
      </c>
      <c r="I14" s="200">
        <v>25</v>
      </c>
      <c r="J14" s="387" t="s">
        <v>42</v>
      </c>
      <c r="K14" s="167" t="s">
        <v>9</v>
      </c>
      <c r="L14" s="352">
        <v>80800</v>
      </c>
      <c r="S14" s="33"/>
      <c r="T14" s="33"/>
      <c r="U14" s="33"/>
    </row>
    <row r="15" spans="8:21" ht="13.5">
      <c r="H15" s="140">
        <v>950</v>
      </c>
      <c r="I15" s="131">
        <v>34</v>
      </c>
      <c r="J15" s="336" t="s">
        <v>1</v>
      </c>
      <c r="K15" s="70"/>
      <c r="L15" s="1" t="s">
        <v>90</v>
      </c>
      <c r="M15" s="344" t="s">
        <v>198</v>
      </c>
      <c r="N15" s="59" t="s">
        <v>114</v>
      </c>
      <c r="S15" s="33"/>
      <c r="T15" s="33"/>
      <c r="U15" s="33"/>
    </row>
    <row r="16" spans="8:21" ht="13.5">
      <c r="H16" s="140">
        <v>704</v>
      </c>
      <c r="I16" s="131">
        <v>18</v>
      </c>
      <c r="J16" s="336" t="s">
        <v>35</v>
      </c>
      <c r="K16" s="193">
        <f>SUM(I4)</f>
        <v>26</v>
      </c>
      <c r="L16" s="336" t="s">
        <v>43</v>
      </c>
      <c r="M16" s="369">
        <v>24644</v>
      </c>
      <c r="N16" s="141">
        <f>SUM(H4)</f>
        <v>21055</v>
      </c>
      <c r="O16" s="63"/>
      <c r="P16" s="23"/>
      <c r="S16" s="33"/>
      <c r="T16" s="33"/>
      <c r="U16" s="33"/>
    </row>
    <row r="17" spans="8:21" ht="13.5">
      <c r="H17" s="140">
        <v>630</v>
      </c>
      <c r="I17" s="131">
        <v>19</v>
      </c>
      <c r="J17" s="336" t="s">
        <v>36</v>
      </c>
      <c r="K17" s="193">
        <f aca="true" t="shared" si="1" ref="K17:K25">SUM(I5)</f>
        <v>33</v>
      </c>
      <c r="L17" s="336" t="s">
        <v>0</v>
      </c>
      <c r="M17" s="370">
        <v>13047</v>
      </c>
      <c r="N17" s="141">
        <f aca="true" t="shared" si="2" ref="N17:N25">SUM(H5)</f>
        <v>12557</v>
      </c>
      <c r="O17" s="63"/>
      <c r="P17" s="23"/>
      <c r="S17" s="33"/>
      <c r="T17" s="33"/>
      <c r="U17" s="33"/>
    </row>
    <row r="18" spans="8:21" ht="13.5">
      <c r="H18" s="62">
        <v>545</v>
      </c>
      <c r="I18" s="131">
        <v>2</v>
      </c>
      <c r="J18" s="336" t="s">
        <v>6</v>
      </c>
      <c r="K18" s="193">
        <f t="shared" si="1"/>
        <v>16</v>
      </c>
      <c r="L18" s="336" t="s">
        <v>3</v>
      </c>
      <c r="M18" s="370">
        <v>14205</v>
      </c>
      <c r="N18" s="141">
        <f t="shared" si="2"/>
        <v>11892</v>
      </c>
      <c r="O18" s="63"/>
      <c r="P18" s="23"/>
      <c r="S18" s="33"/>
      <c r="T18" s="33"/>
      <c r="U18" s="33"/>
    </row>
    <row r="19" spans="8:21" ht="13.5">
      <c r="H19" s="141">
        <v>397</v>
      </c>
      <c r="I19" s="131">
        <v>15</v>
      </c>
      <c r="J19" s="336" t="s">
        <v>33</v>
      </c>
      <c r="K19" s="193">
        <f t="shared" si="1"/>
        <v>14</v>
      </c>
      <c r="L19" s="336" t="s">
        <v>32</v>
      </c>
      <c r="M19" s="370">
        <v>6547</v>
      </c>
      <c r="N19" s="141">
        <f t="shared" si="2"/>
        <v>6845</v>
      </c>
      <c r="O19" s="63"/>
      <c r="P19" s="23"/>
      <c r="S19" s="33"/>
      <c r="T19" s="33"/>
      <c r="U19" s="33"/>
    </row>
    <row r="20" spans="8:21" ht="14.25" thickBot="1">
      <c r="H20" s="140">
        <v>360</v>
      </c>
      <c r="I20" s="131">
        <v>23</v>
      </c>
      <c r="J20" s="336" t="s">
        <v>40</v>
      </c>
      <c r="K20" s="193">
        <f t="shared" si="1"/>
        <v>38</v>
      </c>
      <c r="L20" s="336" t="s">
        <v>52</v>
      </c>
      <c r="M20" s="370">
        <v>5461</v>
      </c>
      <c r="N20" s="141">
        <f t="shared" si="2"/>
        <v>5605</v>
      </c>
      <c r="O20" s="63"/>
      <c r="P20" s="23"/>
      <c r="S20" s="33"/>
      <c r="T20" s="33"/>
      <c r="U20" s="33"/>
    </row>
    <row r="21" spans="1:21" ht="13.5">
      <c r="A21" s="84" t="s">
        <v>60</v>
      </c>
      <c r="B21" s="85" t="s">
        <v>77</v>
      </c>
      <c r="C21" s="85" t="s">
        <v>213</v>
      </c>
      <c r="D21" s="85" t="s">
        <v>161</v>
      </c>
      <c r="E21" s="85" t="s">
        <v>75</v>
      </c>
      <c r="F21" s="85" t="s">
        <v>74</v>
      </c>
      <c r="G21" s="85" t="s">
        <v>76</v>
      </c>
      <c r="H21" s="140">
        <v>165</v>
      </c>
      <c r="I21" s="131">
        <v>6</v>
      </c>
      <c r="J21" s="336" t="s">
        <v>25</v>
      </c>
      <c r="K21" s="193">
        <f t="shared" si="1"/>
        <v>24</v>
      </c>
      <c r="L21" s="336" t="s">
        <v>41</v>
      </c>
      <c r="M21" s="370">
        <v>3622</v>
      </c>
      <c r="N21" s="141">
        <f t="shared" si="2"/>
        <v>4417</v>
      </c>
      <c r="O21" s="63"/>
      <c r="P21" s="23"/>
      <c r="S21" s="33"/>
      <c r="T21" s="33"/>
      <c r="U21" s="33"/>
    </row>
    <row r="22" spans="1:21" ht="13.5">
      <c r="A22" s="87">
        <v>1</v>
      </c>
      <c r="B22" s="336" t="s">
        <v>43</v>
      </c>
      <c r="C22" s="60">
        <f aca="true" t="shared" si="3" ref="C22:C31">SUM(H4)</f>
        <v>21055</v>
      </c>
      <c r="D22" s="141">
        <f>SUM(L4)</f>
        <v>21313</v>
      </c>
      <c r="E22" s="75">
        <f aca="true" t="shared" si="4" ref="E22:E32">SUM(N16/M16*100)</f>
        <v>85.43661743223502</v>
      </c>
      <c r="F22" s="81">
        <f>SUM(C22/D22*100)</f>
        <v>98.78947121475156</v>
      </c>
      <c r="G22" s="5"/>
      <c r="H22" s="144">
        <v>138</v>
      </c>
      <c r="I22" s="131">
        <v>32</v>
      </c>
      <c r="J22" s="336" t="s">
        <v>49</v>
      </c>
      <c r="K22" s="193">
        <f t="shared" si="1"/>
        <v>40</v>
      </c>
      <c r="L22" s="429" t="s">
        <v>2</v>
      </c>
      <c r="M22" s="370">
        <v>1304</v>
      </c>
      <c r="N22" s="141">
        <f t="shared" si="2"/>
        <v>3143</v>
      </c>
      <c r="O22" s="63"/>
      <c r="P22" s="23"/>
      <c r="S22" s="33"/>
      <c r="T22" s="33"/>
      <c r="U22" s="33"/>
    </row>
    <row r="23" spans="1:21" ht="13.5">
      <c r="A23" s="87">
        <v>2</v>
      </c>
      <c r="B23" s="336" t="s">
        <v>0</v>
      </c>
      <c r="C23" s="60">
        <f t="shared" si="3"/>
        <v>12557</v>
      </c>
      <c r="D23" s="141">
        <f aca="true" t="shared" si="5" ref="D23:D31">SUM(L5)</f>
        <v>14666</v>
      </c>
      <c r="E23" s="75">
        <f t="shared" si="4"/>
        <v>96.24434735954625</v>
      </c>
      <c r="F23" s="81">
        <f aca="true" t="shared" si="6" ref="F23:F32">SUM(C23/D23*100)</f>
        <v>85.61980090004091</v>
      </c>
      <c r="G23" s="5"/>
      <c r="H23" s="213">
        <v>116</v>
      </c>
      <c r="I23" s="131">
        <v>21</v>
      </c>
      <c r="J23" s="336" t="s">
        <v>38</v>
      </c>
      <c r="K23" s="193">
        <f t="shared" si="1"/>
        <v>17</v>
      </c>
      <c r="L23" s="336" t="s">
        <v>34</v>
      </c>
      <c r="M23" s="370">
        <v>1849</v>
      </c>
      <c r="N23" s="141">
        <f t="shared" si="2"/>
        <v>2573</v>
      </c>
      <c r="O23" s="63"/>
      <c r="P23" s="23"/>
      <c r="S23" s="33"/>
      <c r="T23" s="33"/>
      <c r="U23" s="33"/>
    </row>
    <row r="24" spans="1:21" ht="13.5">
      <c r="A24" s="87">
        <v>3</v>
      </c>
      <c r="B24" s="336" t="s">
        <v>3</v>
      </c>
      <c r="C24" s="60">
        <f t="shared" si="3"/>
        <v>11892</v>
      </c>
      <c r="D24" s="141">
        <f t="shared" si="5"/>
        <v>19303</v>
      </c>
      <c r="E24" s="75">
        <f t="shared" si="4"/>
        <v>83.71700105596621</v>
      </c>
      <c r="F24" s="81">
        <f t="shared" si="6"/>
        <v>61.607004092628095</v>
      </c>
      <c r="G24" s="5"/>
      <c r="H24" s="213">
        <v>47</v>
      </c>
      <c r="I24" s="131">
        <v>4</v>
      </c>
      <c r="J24" s="336" t="s">
        <v>23</v>
      </c>
      <c r="K24" s="193">
        <f t="shared" si="1"/>
        <v>37</v>
      </c>
      <c r="L24" s="340" t="s">
        <v>51</v>
      </c>
      <c r="M24" s="370">
        <v>1889</v>
      </c>
      <c r="N24" s="141">
        <f t="shared" si="2"/>
        <v>2301</v>
      </c>
      <c r="O24" s="63"/>
      <c r="P24" s="23"/>
      <c r="S24" s="33"/>
      <c r="T24" s="33"/>
      <c r="U24" s="33"/>
    </row>
    <row r="25" spans="1:21" ht="14.25" thickBot="1">
      <c r="A25" s="87">
        <v>4</v>
      </c>
      <c r="B25" s="336" t="s">
        <v>32</v>
      </c>
      <c r="C25" s="60">
        <f t="shared" si="3"/>
        <v>6845</v>
      </c>
      <c r="D25" s="141">
        <f t="shared" si="5"/>
        <v>5941</v>
      </c>
      <c r="E25" s="75">
        <f t="shared" si="4"/>
        <v>104.55170307010843</v>
      </c>
      <c r="F25" s="81">
        <f t="shared" si="6"/>
        <v>115.21629355327386</v>
      </c>
      <c r="G25" s="5"/>
      <c r="H25" s="144">
        <v>13</v>
      </c>
      <c r="I25" s="131">
        <v>12</v>
      </c>
      <c r="J25" s="336" t="s">
        <v>31</v>
      </c>
      <c r="K25" s="193">
        <f t="shared" si="1"/>
        <v>36</v>
      </c>
      <c r="L25" s="341" t="s">
        <v>5</v>
      </c>
      <c r="M25" s="371">
        <v>1228</v>
      </c>
      <c r="N25" s="363">
        <f t="shared" si="2"/>
        <v>2017</v>
      </c>
      <c r="O25" s="63"/>
      <c r="P25" s="23"/>
      <c r="S25" s="33"/>
      <c r="T25" s="33"/>
      <c r="U25" s="33"/>
    </row>
    <row r="26" spans="1:21" ht="14.25" thickTop="1">
      <c r="A26" s="87">
        <v>5</v>
      </c>
      <c r="B26" s="336" t="s">
        <v>52</v>
      </c>
      <c r="C26" s="60">
        <f t="shared" si="3"/>
        <v>5605</v>
      </c>
      <c r="D26" s="141">
        <f t="shared" si="5"/>
        <v>5727</v>
      </c>
      <c r="E26" s="75">
        <f t="shared" si="4"/>
        <v>102.63687969236403</v>
      </c>
      <c r="F26" s="81">
        <f t="shared" si="6"/>
        <v>97.86973982888074</v>
      </c>
      <c r="G26" s="16"/>
      <c r="H26" s="144">
        <v>13</v>
      </c>
      <c r="I26" s="131">
        <v>31</v>
      </c>
      <c r="J26" s="336" t="s">
        <v>245</v>
      </c>
      <c r="K26" s="192"/>
      <c r="L26" s="5" t="s">
        <v>96</v>
      </c>
      <c r="M26" s="435">
        <v>80220</v>
      </c>
      <c r="N26" s="436">
        <f>SUM(H44)</f>
        <v>77567</v>
      </c>
      <c r="S26" s="33"/>
      <c r="T26" s="33"/>
      <c r="U26" s="33"/>
    </row>
    <row r="27" spans="1:21" ht="13.5">
      <c r="A27" s="87">
        <v>6</v>
      </c>
      <c r="B27" s="336" t="s">
        <v>41</v>
      </c>
      <c r="C27" s="60">
        <f t="shared" si="3"/>
        <v>4417</v>
      </c>
      <c r="D27" s="141">
        <f t="shared" si="5"/>
        <v>2879</v>
      </c>
      <c r="E27" s="75">
        <f t="shared" si="4"/>
        <v>121.94919933738267</v>
      </c>
      <c r="F27" s="81">
        <f t="shared" si="6"/>
        <v>153.42132684960055</v>
      </c>
      <c r="G27" s="5"/>
      <c r="H27" s="144">
        <v>9</v>
      </c>
      <c r="I27" s="131">
        <v>9</v>
      </c>
      <c r="J27" s="336" t="s">
        <v>28</v>
      </c>
      <c r="L27" s="66"/>
      <c r="M27" s="33"/>
      <c r="S27" s="33"/>
      <c r="T27" s="33"/>
      <c r="U27" s="33"/>
    </row>
    <row r="28" spans="1:21" ht="13.5">
      <c r="A28" s="87">
        <v>7</v>
      </c>
      <c r="B28" s="429" t="s">
        <v>2</v>
      </c>
      <c r="C28" s="60">
        <f t="shared" si="3"/>
        <v>3143</v>
      </c>
      <c r="D28" s="141">
        <f t="shared" si="5"/>
        <v>1420</v>
      </c>
      <c r="E28" s="75">
        <f t="shared" si="4"/>
        <v>241.0276073619632</v>
      </c>
      <c r="F28" s="81">
        <f t="shared" si="6"/>
        <v>221.33802816901408</v>
      </c>
      <c r="G28" s="5"/>
      <c r="H28" s="144">
        <v>2</v>
      </c>
      <c r="I28" s="131">
        <v>7</v>
      </c>
      <c r="J28" s="336" t="s">
        <v>26</v>
      </c>
      <c r="S28" s="33"/>
      <c r="T28" s="33"/>
      <c r="U28" s="33"/>
    </row>
    <row r="29" spans="1:21" ht="13.5">
      <c r="A29" s="87">
        <v>8</v>
      </c>
      <c r="B29" s="336" t="s">
        <v>34</v>
      </c>
      <c r="C29" s="60">
        <f t="shared" si="3"/>
        <v>2573</v>
      </c>
      <c r="D29" s="141">
        <f t="shared" si="5"/>
        <v>2255</v>
      </c>
      <c r="E29" s="75">
        <f t="shared" si="4"/>
        <v>139.15630070308276</v>
      </c>
      <c r="F29" s="81">
        <f t="shared" si="6"/>
        <v>114.1019955654102</v>
      </c>
      <c r="G29" s="15"/>
      <c r="H29" s="144">
        <v>0</v>
      </c>
      <c r="I29" s="131">
        <v>1</v>
      </c>
      <c r="J29" s="336" t="s">
        <v>4</v>
      </c>
      <c r="L29" s="66"/>
      <c r="M29" s="33"/>
      <c r="S29" s="33"/>
      <c r="T29" s="33"/>
      <c r="U29" s="33"/>
    </row>
    <row r="30" spans="1:21" ht="13.5">
      <c r="A30" s="87">
        <v>9</v>
      </c>
      <c r="B30" s="340" t="s">
        <v>51</v>
      </c>
      <c r="C30" s="60">
        <f t="shared" si="3"/>
        <v>2301</v>
      </c>
      <c r="D30" s="141">
        <f t="shared" si="5"/>
        <v>908</v>
      </c>
      <c r="E30" s="75">
        <f t="shared" si="4"/>
        <v>121.81048173636846</v>
      </c>
      <c r="F30" s="81">
        <f t="shared" si="6"/>
        <v>253.41409691629954</v>
      </c>
      <c r="G30" s="16"/>
      <c r="H30" s="213">
        <v>0</v>
      </c>
      <c r="I30" s="131">
        <v>3</v>
      </c>
      <c r="J30" s="336" t="s">
        <v>22</v>
      </c>
      <c r="L30" s="66"/>
      <c r="M30" s="33"/>
      <c r="S30" s="33"/>
      <c r="T30" s="33"/>
      <c r="U30" s="33"/>
    </row>
    <row r="31" spans="1:21" ht="14.25" thickBot="1">
      <c r="A31" s="90">
        <v>10</v>
      </c>
      <c r="B31" s="341" t="s">
        <v>5</v>
      </c>
      <c r="C31" s="60">
        <f t="shared" si="3"/>
        <v>2017</v>
      </c>
      <c r="D31" s="141">
        <f t="shared" si="5"/>
        <v>2050</v>
      </c>
      <c r="E31" s="75">
        <f t="shared" si="4"/>
        <v>164.25081433224756</v>
      </c>
      <c r="F31" s="82">
        <f t="shared" si="6"/>
        <v>98.39024390243902</v>
      </c>
      <c r="G31" s="145"/>
      <c r="H31" s="432">
        <v>0</v>
      </c>
      <c r="I31" s="131">
        <v>5</v>
      </c>
      <c r="J31" s="336" t="s">
        <v>24</v>
      </c>
      <c r="L31" s="66"/>
      <c r="M31" s="33"/>
      <c r="S31" s="33"/>
      <c r="T31" s="33"/>
      <c r="U31" s="33"/>
    </row>
    <row r="32" spans="1:21" ht="14.25" thickBot="1">
      <c r="A32" s="91"/>
      <c r="B32" s="92" t="s">
        <v>81</v>
      </c>
      <c r="C32" s="93">
        <f>SUM(H44)</f>
        <v>77567</v>
      </c>
      <c r="D32" s="93">
        <f>SUM(L14)</f>
        <v>80800</v>
      </c>
      <c r="E32" s="96">
        <f t="shared" si="4"/>
        <v>96.69284467713787</v>
      </c>
      <c r="F32" s="94">
        <f t="shared" si="6"/>
        <v>95.99876237623762</v>
      </c>
      <c r="G32" s="95"/>
      <c r="H32" s="430">
        <v>0</v>
      </c>
      <c r="I32" s="131">
        <v>8</v>
      </c>
      <c r="J32" s="336" t="s">
        <v>27</v>
      </c>
      <c r="L32" s="66"/>
      <c r="M32" s="33"/>
      <c r="S32" s="33"/>
      <c r="T32" s="33"/>
      <c r="U32" s="33"/>
    </row>
    <row r="33" spans="8:21" ht="13.5">
      <c r="H33" s="213">
        <v>0</v>
      </c>
      <c r="I33" s="131">
        <v>10</v>
      </c>
      <c r="J33" s="336" t="s">
        <v>29</v>
      </c>
      <c r="L33" s="66"/>
      <c r="M33" s="33"/>
      <c r="S33" s="33"/>
      <c r="T33" s="33"/>
      <c r="U33" s="33"/>
    </row>
    <row r="34" spans="1:21" ht="13.5">
      <c r="A34" s="1"/>
      <c r="B34" s="1"/>
      <c r="C34" s="1"/>
      <c r="D34" s="1"/>
      <c r="E34" s="1"/>
      <c r="F34" s="1"/>
      <c r="G34" s="1"/>
      <c r="H34" s="433">
        <v>0</v>
      </c>
      <c r="I34" s="131">
        <v>11</v>
      </c>
      <c r="J34" s="336" t="s">
        <v>30</v>
      </c>
      <c r="L34" s="66"/>
      <c r="M34" s="33"/>
      <c r="S34" s="33"/>
      <c r="T34" s="33"/>
      <c r="U34" s="33"/>
    </row>
    <row r="35" spans="8:21" ht="13.5">
      <c r="H35" s="141">
        <v>0</v>
      </c>
      <c r="I35" s="131">
        <v>13</v>
      </c>
      <c r="J35" s="336" t="s">
        <v>7</v>
      </c>
      <c r="L35" s="66"/>
      <c r="M35" s="33"/>
      <c r="S35" s="33"/>
      <c r="T35" s="33"/>
      <c r="U35" s="33"/>
    </row>
    <row r="36" spans="1:21" ht="13.5">
      <c r="A36" s="1"/>
      <c r="B36" s="66"/>
      <c r="C36" s="33"/>
      <c r="E36" s="23"/>
      <c r="F36" s="1"/>
      <c r="G36" s="1"/>
      <c r="H36" s="61">
        <v>0</v>
      </c>
      <c r="I36" s="131">
        <v>20</v>
      </c>
      <c r="J36" s="336" t="s">
        <v>37</v>
      </c>
      <c r="L36" s="66"/>
      <c r="M36" s="33"/>
      <c r="S36" s="33"/>
      <c r="T36" s="33"/>
      <c r="U36" s="33"/>
    </row>
    <row r="37" spans="1:21" ht="13.5">
      <c r="A37" s="1"/>
      <c r="B37" s="25"/>
      <c r="C37" s="33"/>
      <c r="F37" s="33"/>
      <c r="G37" s="66"/>
      <c r="H37" s="140">
        <v>0</v>
      </c>
      <c r="I37" s="131">
        <v>22</v>
      </c>
      <c r="J37" s="336" t="s">
        <v>39</v>
      </c>
      <c r="L37" s="66"/>
      <c r="M37" s="33"/>
      <c r="S37" s="33"/>
      <c r="T37" s="33"/>
      <c r="U37" s="33"/>
    </row>
    <row r="38" spans="1:21" ht="13.5">
      <c r="A38" s="1"/>
      <c r="B38" s="1"/>
      <c r="C38" s="33"/>
      <c r="F38" s="33"/>
      <c r="G38" s="1"/>
      <c r="H38" s="61">
        <v>0</v>
      </c>
      <c r="I38" s="131">
        <v>27</v>
      </c>
      <c r="J38" s="336" t="s">
        <v>44</v>
      </c>
      <c r="L38" s="66"/>
      <c r="M38" s="33"/>
      <c r="S38" s="33"/>
      <c r="T38" s="33"/>
      <c r="U38" s="33"/>
    </row>
    <row r="39" spans="1:21" ht="13.5">
      <c r="A39" s="1"/>
      <c r="B39" s="66"/>
      <c r="C39" s="33"/>
      <c r="F39" s="33"/>
      <c r="G39" s="25"/>
      <c r="H39" s="140">
        <v>0</v>
      </c>
      <c r="I39" s="131">
        <v>28</v>
      </c>
      <c r="J39" s="336" t="s">
        <v>45</v>
      </c>
      <c r="L39" s="66"/>
      <c r="M39" s="33"/>
      <c r="S39" s="33"/>
      <c r="T39" s="33"/>
      <c r="U39" s="33"/>
    </row>
    <row r="40" spans="1:21" ht="13.5">
      <c r="A40" s="1"/>
      <c r="B40" s="1"/>
      <c r="C40" s="33"/>
      <c r="F40" s="1"/>
      <c r="G40" s="1"/>
      <c r="H40" s="61">
        <v>0</v>
      </c>
      <c r="I40" s="131">
        <v>29</v>
      </c>
      <c r="J40" s="336" t="s">
        <v>205</v>
      </c>
      <c r="L40" s="66"/>
      <c r="M40" s="33"/>
      <c r="S40" s="33"/>
      <c r="T40" s="33"/>
      <c r="U40" s="33"/>
    </row>
    <row r="41" spans="8:21" ht="13.5">
      <c r="H41" s="61">
        <v>0</v>
      </c>
      <c r="I41" s="131">
        <v>30</v>
      </c>
      <c r="J41" s="336" t="s">
        <v>47</v>
      </c>
      <c r="L41" s="66"/>
      <c r="M41" s="33"/>
      <c r="S41" s="33"/>
      <c r="T41" s="33"/>
      <c r="U41" s="33"/>
    </row>
    <row r="42" spans="8:21" ht="13.5">
      <c r="H42" s="140">
        <v>0</v>
      </c>
      <c r="I42" s="131">
        <v>35</v>
      </c>
      <c r="J42" s="336" t="s">
        <v>50</v>
      </c>
      <c r="L42" s="66"/>
      <c r="M42" s="33"/>
      <c r="S42" s="33"/>
      <c r="T42" s="33"/>
      <c r="U42" s="33"/>
    </row>
    <row r="43" spans="8:21" ht="13.5">
      <c r="H43" s="61">
        <v>0</v>
      </c>
      <c r="I43" s="131">
        <v>39</v>
      </c>
      <c r="J43" s="336" t="s">
        <v>53</v>
      </c>
      <c r="L43" s="66"/>
      <c r="M43" s="33"/>
      <c r="S43" s="41"/>
      <c r="T43" s="41"/>
      <c r="U43" s="41"/>
    </row>
    <row r="44" spans="8:13" ht="13.5">
      <c r="H44" s="195">
        <f>SUM(H4:H43)</f>
        <v>77567</v>
      </c>
      <c r="I44" s="131"/>
      <c r="J44" s="362" t="s">
        <v>220</v>
      </c>
      <c r="L44" s="66"/>
      <c r="M44" s="33"/>
    </row>
    <row r="45" ht="13.5">
      <c r="R45" s="164"/>
    </row>
    <row r="46" spans="18:30" ht="13.5" customHeight="1">
      <c r="R46" s="65"/>
      <c r="S46" s="1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8:22" ht="13.5" customHeight="1">
      <c r="H47" s="414" t="s">
        <v>221</v>
      </c>
      <c r="I47" s="131"/>
      <c r="J47" s="398" t="s">
        <v>107</v>
      </c>
      <c r="K47" s="5"/>
      <c r="L47" s="396" t="s">
        <v>222</v>
      </c>
      <c r="S47" s="33"/>
      <c r="T47" s="33"/>
      <c r="U47" s="33"/>
      <c r="V47" s="33"/>
    </row>
    <row r="48" spans="8:22" ht="13.5">
      <c r="H48" s="415" t="s">
        <v>233</v>
      </c>
      <c r="I48" s="200"/>
      <c r="J48" s="397" t="s">
        <v>77</v>
      </c>
      <c r="K48" s="385"/>
      <c r="L48" s="399" t="s">
        <v>233</v>
      </c>
      <c r="S48" s="33"/>
      <c r="T48" s="33"/>
      <c r="U48" s="33"/>
      <c r="V48" s="33"/>
    </row>
    <row r="49" spans="8:22" ht="13.5">
      <c r="H49" s="60">
        <v>89513</v>
      </c>
      <c r="I49" s="131">
        <v>26</v>
      </c>
      <c r="J49" s="336" t="s">
        <v>43</v>
      </c>
      <c r="K49" s="5">
        <f>SUM(I49)</f>
        <v>26</v>
      </c>
      <c r="L49" s="353">
        <v>85267</v>
      </c>
      <c r="M49" s="1"/>
      <c r="N49" s="142"/>
      <c r="O49" s="142"/>
      <c r="S49" s="33"/>
      <c r="T49" s="33"/>
      <c r="U49" s="33"/>
      <c r="V49" s="33"/>
    </row>
    <row r="50" spans="8:22" ht="13.5">
      <c r="H50" s="60">
        <v>14961</v>
      </c>
      <c r="I50" s="131">
        <v>13</v>
      </c>
      <c r="J50" s="336" t="s">
        <v>7</v>
      </c>
      <c r="K50" s="5">
        <f aca="true" t="shared" si="7" ref="K50:K58">SUM(I50)</f>
        <v>13</v>
      </c>
      <c r="L50" s="353">
        <v>4956</v>
      </c>
      <c r="M50" s="33"/>
      <c r="N50" s="143"/>
      <c r="O50" s="143"/>
      <c r="S50" s="33"/>
      <c r="T50" s="33"/>
      <c r="U50" s="33"/>
      <c r="V50" s="33"/>
    </row>
    <row r="51" spans="8:22" ht="13.5">
      <c r="H51" s="61">
        <v>11973</v>
      </c>
      <c r="I51" s="131">
        <v>34</v>
      </c>
      <c r="J51" s="336" t="s">
        <v>1</v>
      </c>
      <c r="K51" s="5">
        <f t="shared" si="7"/>
        <v>34</v>
      </c>
      <c r="L51" s="353">
        <v>13332</v>
      </c>
      <c r="M51" s="33"/>
      <c r="N51" s="143"/>
      <c r="O51" s="143"/>
      <c r="S51" s="33"/>
      <c r="T51" s="33"/>
      <c r="U51" s="33"/>
      <c r="V51" s="33"/>
    </row>
    <row r="52" spans="8:22" ht="14.25" thickBot="1">
      <c r="H52" s="61">
        <v>7224</v>
      </c>
      <c r="I52" s="131">
        <v>25</v>
      </c>
      <c r="J52" s="336" t="s">
        <v>42</v>
      </c>
      <c r="K52" s="5">
        <f t="shared" si="7"/>
        <v>25</v>
      </c>
      <c r="L52" s="353">
        <v>8632</v>
      </c>
      <c r="M52" s="33"/>
      <c r="N52" s="143"/>
      <c r="O52" s="143"/>
      <c r="S52" s="33"/>
      <c r="T52" s="33"/>
      <c r="U52" s="33"/>
      <c r="V52" s="33"/>
    </row>
    <row r="53" spans="1:22" ht="13.5">
      <c r="A53" s="84" t="s">
        <v>60</v>
      </c>
      <c r="B53" s="85" t="s">
        <v>77</v>
      </c>
      <c r="C53" s="85" t="s">
        <v>213</v>
      </c>
      <c r="D53" s="85" t="s">
        <v>161</v>
      </c>
      <c r="E53" s="85" t="s">
        <v>75</v>
      </c>
      <c r="F53" s="85" t="s">
        <v>74</v>
      </c>
      <c r="G53" s="85" t="s">
        <v>76</v>
      </c>
      <c r="H53" s="61">
        <v>5197</v>
      </c>
      <c r="I53" s="131">
        <v>16</v>
      </c>
      <c r="J53" s="336" t="s">
        <v>3</v>
      </c>
      <c r="K53" s="5">
        <f t="shared" si="7"/>
        <v>16</v>
      </c>
      <c r="L53" s="353">
        <v>3135</v>
      </c>
      <c r="M53" s="33"/>
      <c r="N53" s="143"/>
      <c r="O53" s="143"/>
      <c r="S53" s="33"/>
      <c r="T53" s="33"/>
      <c r="U53" s="33"/>
      <c r="V53" s="33"/>
    </row>
    <row r="54" spans="1:22" ht="13.5">
      <c r="A54" s="87">
        <v>1</v>
      </c>
      <c r="B54" s="336" t="s">
        <v>43</v>
      </c>
      <c r="C54" s="60">
        <f aca="true" t="shared" si="8" ref="C54:C63">SUM(H49)</f>
        <v>89513</v>
      </c>
      <c r="D54" s="153">
        <f>SUM(L49)</f>
        <v>85267</v>
      </c>
      <c r="E54" s="75">
        <f aca="true" t="shared" si="9" ref="E54:E64">SUM(N63/M63*100)</f>
        <v>86.22689310381367</v>
      </c>
      <c r="F54" s="75">
        <f>SUM(C54/D54*100)</f>
        <v>104.97965215147713</v>
      </c>
      <c r="G54" s="5"/>
      <c r="H54" s="61">
        <v>4970</v>
      </c>
      <c r="I54" s="131">
        <v>33</v>
      </c>
      <c r="J54" s="336" t="s">
        <v>0</v>
      </c>
      <c r="K54" s="5">
        <f t="shared" si="7"/>
        <v>33</v>
      </c>
      <c r="L54" s="353">
        <v>10041</v>
      </c>
      <c r="M54" s="33"/>
      <c r="N54" s="143"/>
      <c r="O54" s="143"/>
      <c r="S54" s="33"/>
      <c r="T54" s="33"/>
      <c r="U54" s="33"/>
      <c r="V54" s="33"/>
    </row>
    <row r="55" spans="1:22" ht="13.5">
      <c r="A55" s="87">
        <v>2</v>
      </c>
      <c r="B55" s="336" t="s">
        <v>7</v>
      </c>
      <c r="C55" s="60">
        <f t="shared" si="8"/>
        <v>14961</v>
      </c>
      <c r="D55" s="153">
        <f aca="true" t="shared" si="10" ref="D55:D64">SUM(L50)</f>
        <v>4956</v>
      </c>
      <c r="E55" s="75">
        <f t="shared" si="9"/>
        <v>76.3589036900934</v>
      </c>
      <c r="F55" s="75">
        <f aca="true" t="shared" si="11" ref="F55:F64">SUM(C55/D55*100)</f>
        <v>301.87651331719127</v>
      </c>
      <c r="G55" s="5"/>
      <c r="H55" s="140">
        <v>3861</v>
      </c>
      <c r="I55" s="131">
        <v>24</v>
      </c>
      <c r="J55" s="336" t="s">
        <v>41</v>
      </c>
      <c r="K55" s="5">
        <f t="shared" si="7"/>
        <v>24</v>
      </c>
      <c r="L55" s="353">
        <v>3590</v>
      </c>
      <c r="M55" s="33"/>
      <c r="N55" s="143"/>
      <c r="O55" s="143"/>
      <c r="S55" s="33"/>
      <c r="T55" s="33"/>
      <c r="U55" s="33"/>
      <c r="V55" s="33"/>
    </row>
    <row r="56" spans="1:22" ht="13.5">
      <c r="A56" s="87">
        <v>3</v>
      </c>
      <c r="B56" s="336" t="s">
        <v>1</v>
      </c>
      <c r="C56" s="60">
        <f t="shared" si="8"/>
        <v>11973</v>
      </c>
      <c r="D56" s="153">
        <f t="shared" si="10"/>
        <v>13332</v>
      </c>
      <c r="E56" s="75">
        <f t="shared" si="9"/>
        <v>90.36226415094339</v>
      </c>
      <c r="F56" s="75">
        <f t="shared" si="11"/>
        <v>89.8064806480648</v>
      </c>
      <c r="G56" s="5"/>
      <c r="H56" s="61">
        <v>3316</v>
      </c>
      <c r="I56" s="131">
        <v>40</v>
      </c>
      <c r="J56" s="336" t="s">
        <v>2</v>
      </c>
      <c r="K56" s="5">
        <f t="shared" si="7"/>
        <v>40</v>
      </c>
      <c r="L56" s="353">
        <v>1969</v>
      </c>
      <c r="M56" s="33"/>
      <c r="N56" s="143"/>
      <c r="O56" s="143"/>
      <c r="S56" s="33"/>
      <c r="T56" s="33"/>
      <c r="U56" s="33"/>
      <c r="V56" s="33"/>
    </row>
    <row r="57" spans="1:22" ht="13.5">
      <c r="A57" s="87">
        <v>4</v>
      </c>
      <c r="B57" s="336" t="s">
        <v>42</v>
      </c>
      <c r="C57" s="60">
        <f t="shared" si="8"/>
        <v>7224</v>
      </c>
      <c r="D57" s="153">
        <f t="shared" si="10"/>
        <v>8632</v>
      </c>
      <c r="E57" s="75">
        <f t="shared" si="9"/>
        <v>104.58954683654265</v>
      </c>
      <c r="F57" s="75">
        <f t="shared" si="11"/>
        <v>83.68860055607044</v>
      </c>
      <c r="G57" s="5"/>
      <c r="H57" s="144">
        <v>2383</v>
      </c>
      <c r="I57" s="131">
        <v>22</v>
      </c>
      <c r="J57" s="336" t="s">
        <v>39</v>
      </c>
      <c r="K57" s="5">
        <f t="shared" si="7"/>
        <v>22</v>
      </c>
      <c r="L57" s="353">
        <v>2772</v>
      </c>
      <c r="M57" s="33"/>
      <c r="N57" s="143"/>
      <c r="O57" s="143"/>
      <c r="S57" s="33"/>
      <c r="T57" s="33"/>
      <c r="U57" s="33"/>
      <c r="V57" s="33"/>
    </row>
    <row r="58" spans="1:22" ht="14.25" thickBot="1">
      <c r="A58" s="87">
        <v>5</v>
      </c>
      <c r="B58" s="336" t="s">
        <v>3</v>
      </c>
      <c r="C58" s="60">
        <f t="shared" si="8"/>
        <v>5197</v>
      </c>
      <c r="D58" s="153">
        <f t="shared" si="10"/>
        <v>3135</v>
      </c>
      <c r="E58" s="75">
        <f t="shared" si="9"/>
        <v>179.39247497411114</v>
      </c>
      <c r="F58" s="75">
        <f t="shared" si="11"/>
        <v>165.77352472089316</v>
      </c>
      <c r="G58" s="16"/>
      <c r="H58" s="391">
        <v>2332</v>
      </c>
      <c r="I58" s="230">
        <v>12</v>
      </c>
      <c r="J58" s="341" t="s">
        <v>31</v>
      </c>
      <c r="K58" s="18">
        <f t="shared" si="7"/>
        <v>12</v>
      </c>
      <c r="L58" s="354">
        <v>0.1</v>
      </c>
      <c r="M58" s="33"/>
      <c r="N58" s="143"/>
      <c r="O58" s="143"/>
      <c r="S58" s="33"/>
      <c r="T58" s="33"/>
      <c r="U58" s="33"/>
      <c r="V58" s="33"/>
    </row>
    <row r="59" spans="1:22" ht="14.25" thickTop="1">
      <c r="A59" s="87">
        <v>6</v>
      </c>
      <c r="B59" s="336" t="s">
        <v>0</v>
      </c>
      <c r="C59" s="60">
        <f t="shared" si="8"/>
        <v>4970</v>
      </c>
      <c r="D59" s="153">
        <f t="shared" si="10"/>
        <v>10041</v>
      </c>
      <c r="E59" s="75">
        <f t="shared" si="9"/>
        <v>48.30870917573872</v>
      </c>
      <c r="F59" s="75">
        <f t="shared" si="11"/>
        <v>49.497062045612985</v>
      </c>
      <c r="G59" s="5"/>
      <c r="H59" s="213">
        <v>1877</v>
      </c>
      <c r="I59" s="240">
        <v>38</v>
      </c>
      <c r="J59" s="387" t="s">
        <v>52</v>
      </c>
      <c r="K59" s="12" t="s">
        <v>100</v>
      </c>
      <c r="L59" s="355">
        <v>146747</v>
      </c>
      <c r="M59" s="33"/>
      <c r="N59" s="143"/>
      <c r="O59" s="143"/>
      <c r="S59" s="33"/>
      <c r="T59" s="33"/>
      <c r="U59" s="33"/>
      <c r="V59" s="33"/>
    </row>
    <row r="60" spans="1:22" ht="13.5">
      <c r="A60" s="87">
        <v>7</v>
      </c>
      <c r="B60" s="336" t="s">
        <v>41</v>
      </c>
      <c r="C60" s="60">
        <f t="shared" si="8"/>
        <v>3861</v>
      </c>
      <c r="D60" s="153">
        <f t="shared" si="10"/>
        <v>3590</v>
      </c>
      <c r="E60" s="75">
        <f t="shared" si="9"/>
        <v>85.81907090464547</v>
      </c>
      <c r="F60" s="75">
        <f t="shared" si="11"/>
        <v>107.54874651810584</v>
      </c>
      <c r="G60" s="5"/>
      <c r="H60" s="144">
        <v>1475</v>
      </c>
      <c r="I60" s="240">
        <v>15</v>
      </c>
      <c r="J60" s="336" t="s">
        <v>33</v>
      </c>
      <c r="K60" s="1"/>
      <c r="L60" s="166"/>
      <c r="M60" s="33"/>
      <c r="N60" s="1"/>
      <c r="O60" s="1"/>
      <c r="S60" s="33"/>
      <c r="T60" s="33"/>
      <c r="U60" s="33"/>
      <c r="V60" s="33"/>
    </row>
    <row r="61" spans="1:22" ht="13.5">
      <c r="A61" s="87">
        <v>8</v>
      </c>
      <c r="B61" s="336" t="s">
        <v>2</v>
      </c>
      <c r="C61" s="60">
        <f t="shared" si="8"/>
        <v>3316</v>
      </c>
      <c r="D61" s="153">
        <f t="shared" si="10"/>
        <v>1969</v>
      </c>
      <c r="E61" s="75">
        <f t="shared" si="9"/>
        <v>80.23227679651585</v>
      </c>
      <c r="F61" s="75">
        <f t="shared" si="11"/>
        <v>168.41036058913156</v>
      </c>
      <c r="G61" s="15"/>
      <c r="H61" s="213">
        <v>879</v>
      </c>
      <c r="I61" s="240">
        <v>36</v>
      </c>
      <c r="J61" s="336" t="s">
        <v>5</v>
      </c>
      <c r="K61" s="70"/>
      <c r="S61" s="33"/>
      <c r="T61" s="33"/>
      <c r="U61" s="33"/>
      <c r="V61" s="33"/>
    </row>
    <row r="62" spans="1:22" ht="13.5">
      <c r="A62" s="87">
        <v>9</v>
      </c>
      <c r="B62" s="336" t="s">
        <v>39</v>
      </c>
      <c r="C62" s="60">
        <f t="shared" si="8"/>
        <v>2383</v>
      </c>
      <c r="D62" s="153">
        <f t="shared" si="10"/>
        <v>2772</v>
      </c>
      <c r="E62" s="75">
        <f t="shared" si="9"/>
        <v>96.24394184168013</v>
      </c>
      <c r="F62" s="75">
        <f t="shared" si="11"/>
        <v>85.96681096681097</v>
      </c>
      <c r="G62" s="16"/>
      <c r="H62" s="213">
        <v>669</v>
      </c>
      <c r="I62" s="386">
        <v>14</v>
      </c>
      <c r="J62" s="336" t="s">
        <v>32</v>
      </c>
      <c r="K62" s="70"/>
      <c r="L62" s="1" t="s">
        <v>91</v>
      </c>
      <c r="M62" s="146" t="s">
        <v>93</v>
      </c>
      <c r="N62" s="59" t="s">
        <v>114</v>
      </c>
      <c r="S62" s="33"/>
      <c r="T62" s="33"/>
      <c r="U62" s="33"/>
      <c r="V62" s="33"/>
    </row>
    <row r="63" spans="1:22" ht="14.25" thickBot="1">
      <c r="A63" s="90">
        <v>10</v>
      </c>
      <c r="B63" s="341" t="s">
        <v>31</v>
      </c>
      <c r="C63" s="60">
        <f t="shared" si="8"/>
        <v>2332</v>
      </c>
      <c r="D63" s="237">
        <f t="shared" si="10"/>
        <v>0.1</v>
      </c>
      <c r="E63" s="89">
        <f t="shared" si="9"/>
        <v>307.6517150395778</v>
      </c>
      <c r="F63" s="438" t="s">
        <v>246</v>
      </c>
      <c r="G63" s="145"/>
      <c r="H63" s="144">
        <v>530</v>
      </c>
      <c r="I63" s="131">
        <v>21</v>
      </c>
      <c r="J63" s="336" t="s">
        <v>38</v>
      </c>
      <c r="K63" s="5">
        <f>SUM(K49)</f>
        <v>26</v>
      </c>
      <c r="L63" s="336" t="s">
        <v>43</v>
      </c>
      <c r="M63" s="367">
        <v>103811</v>
      </c>
      <c r="N63" s="141">
        <f>SUM(H49)</f>
        <v>89513</v>
      </c>
      <c r="O63" s="60"/>
      <c r="S63" s="33"/>
      <c r="T63" s="33"/>
      <c r="U63" s="33"/>
      <c r="V63" s="33"/>
    </row>
    <row r="64" spans="1:22" ht="14.25" thickBot="1">
      <c r="A64" s="91"/>
      <c r="B64" s="92" t="s">
        <v>81</v>
      </c>
      <c r="C64" s="158">
        <f>SUM(H89)</f>
        <v>152810</v>
      </c>
      <c r="D64" s="238">
        <f t="shared" si="10"/>
        <v>146747</v>
      </c>
      <c r="E64" s="89">
        <f t="shared" si="9"/>
        <v>86.71202483160924</v>
      </c>
      <c r="F64" s="96">
        <f t="shared" si="11"/>
        <v>104.13160064600979</v>
      </c>
      <c r="G64" s="95"/>
      <c r="H64" s="392">
        <v>386</v>
      </c>
      <c r="I64" s="131">
        <v>23</v>
      </c>
      <c r="J64" s="336" t="s">
        <v>40</v>
      </c>
      <c r="K64" s="5">
        <f aca="true" t="shared" si="12" ref="K64:K72">SUM(K50)</f>
        <v>13</v>
      </c>
      <c r="L64" s="336" t="s">
        <v>7</v>
      </c>
      <c r="M64" s="367">
        <v>19593</v>
      </c>
      <c r="N64" s="141">
        <f aca="true" t="shared" si="13" ref="N64:N72">SUM(H50)</f>
        <v>14961</v>
      </c>
      <c r="O64" s="60"/>
      <c r="S64" s="33"/>
      <c r="T64" s="33"/>
      <c r="U64" s="33"/>
      <c r="V64" s="33"/>
    </row>
    <row r="65" spans="8:22" ht="13.5">
      <c r="H65" s="141">
        <v>383</v>
      </c>
      <c r="I65" s="131">
        <v>31</v>
      </c>
      <c r="J65" s="336" t="s">
        <v>206</v>
      </c>
      <c r="K65" s="5">
        <f t="shared" si="12"/>
        <v>34</v>
      </c>
      <c r="L65" s="336" t="s">
        <v>1</v>
      </c>
      <c r="M65" s="367">
        <v>13250</v>
      </c>
      <c r="N65" s="141">
        <f t="shared" si="13"/>
        <v>11973</v>
      </c>
      <c r="O65" s="61"/>
      <c r="S65" s="33"/>
      <c r="T65" s="33"/>
      <c r="U65" s="33"/>
      <c r="V65" s="33"/>
    </row>
    <row r="66" spans="8:22" ht="13.5">
      <c r="H66" s="140">
        <v>339</v>
      </c>
      <c r="I66" s="131">
        <v>3</v>
      </c>
      <c r="J66" s="336" t="s">
        <v>22</v>
      </c>
      <c r="K66" s="5">
        <f t="shared" si="12"/>
        <v>25</v>
      </c>
      <c r="L66" s="336" t="s">
        <v>42</v>
      </c>
      <c r="M66" s="367">
        <v>6907</v>
      </c>
      <c r="N66" s="141">
        <f t="shared" si="13"/>
        <v>7224</v>
      </c>
      <c r="O66" s="61"/>
      <c r="S66" s="33"/>
      <c r="T66" s="33"/>
      <c r="U66" s="33"/>
      <c r="V66" s="33"/>
    </row>
    <row r="67" spans="2:22" ht="13.5">
      <c r="B67" s="1"/>
      <c r="C67" s="1"/>
      <c r="D67" s="1"/>
      <c r="E67" s="1"/>
      <c r="H67" s="61">
        <v>180</v>
      </c>
      <c r="I67" s="131">
        <v>1</v>
      </c>
      <c r="J67" s="336" t="s">
        <v>4</v>
      </c>
      <c r="K67" s="5">
        <f t="shared" si="12"/>
        <v>16</v>
      </c>
      <c r="L67" s="336" t="s">
        <v>3</v>
      </c>
      <c r="M67" s="367">
        <v>2897</v>
      </c>
      <c r="N67" s="141">
        <f t="shared" si="13"/>
        <v>5197</v>
      </c>
      <c r="O67" s="61"/>
      <c r="S67" s="33"/>
      <c r="T67" s="33"/>
      <c r="U67" s="33"/>
      <c r="V67" s="33"/>
    </row>
    <row r="68" spans="2:22" ht="13.5">
      <c r="B68" s="71"/>
      <c r="C68" s="33"/>
      <c r="D68" s="1"/>
      <c r="F68" s="1"/>
      <c r="H68" s="140">
        <v>125</v>
      </c>
      <c r="I68" s="131">
        <v>30</v>
      </c>
      <c r="J68" s="336" t="s">
        <v>47</v>
      </c>
      <c r="K68" s="5">
        <f t="shared" si="12"/>
        <v>33</v>
      </c>
      <c r="L68" s="336" t="s">
        <v>0</v>
      </c>
      <c r="M68" s="367">
        <v>10288</v>
      </c>
      <c r="N68" s="141">
        <f t="shared" si="13"/>
        <v>4970</v>
      </c>
      <c r="O68" s="61"/>
      <c r="S68" s="33"/>
      <c r="T68" s="33"/>
      <c r="U68" s="33"/>
      <c r="V68" s="33"/>
    </row>
    <row r="69" spans="2:22" ht="13.5">
      <c r="B69" s="71"/>
      <c r="C69" s="33"/>
      <c r="D69" s="1"/>
      <c r="F69" s="1"/>
      <c r="H69" s="61">
        <v>120</v>
      </c>
      <c r="I69" s="131">
        <v>17</v>
      </c>
      <c r="J69" s="336" t="s">
        <v>34</v>
      </c>
      <c r="K69" s="5">
        <f t="shared" si="12"/>
        <v>24</v>
      </c>
      <c r="L69" s="336" t="s">
        <v>41</v>
      </c>
      <c r="M69" s="367">
        <v>4499</v>
      </c>
      <c r="N69" s="141">
        <f t="shared" si="13"/>
        <v>3861</v>
      </c>
      <c r="O69" s="61"/>
      <c r="S69" s="33"/>
      <c r="T69" s="33"/>
      <c r="U69" s="33"/>
      <c r="V69" s="33"/>
    </row>
    <row r="70" spans="2:22" ht="13.5">
      <c r="B70" s="76"/>
      <c r="C70" s="1"/>
      <c r="D70" s="1"/>
      <c r="F70" s="1"/>
      <c r="H70" s="140">
        <v>79</v>
      </c>
      <c r="I70" s="131">
        <v>37</v>
      </c>
      <c r="J70" s="336" t="s">
        <v>51</v>
      </c>
      <c r="K70" s="5">
        <f t="shared" si="12"/>
        <v>40</v>
      </c>
      <c r="L70" s="336" t="s">
        <v>2</v>
      </c>
      <c r="M70" s="367">
        <v>4133</v>
      </c>
      <c r="N70" s="141">
        <f t="shared" si="13"/>
        <v>3316</v>
      </c>
      <c r="O70" s="61"/>
      <c r="S70" s="33"/>
      <c r="T70" s="33"/>
      <c r="U70" s="33"/>
      <c r="V70" s="33"/>
    </row>
    <row r="71" spans="2:22" ht="13.5">
      <c r="B71" s="70"/>
      <c r="C71" s="1"/>
      <c r="D71" s="1"/>
      <c r="H71" s="140">
        <v>32</v>
      </c>
      <c r="I71" s="131">
        <v>29</v>
      </c>
      <c r="J71" s="336" t="s">
        <v>205</v>
      </c>
      <c r="K71" s="5">
        <f t="shared" si="12"/>
        <v>22</v>
      </c>
      <c r="L71" s="336" t="s">
        <v>39</v>
      </c>
      <c r="M71" s="367">
        <v>2476</v>
      </c>
      <c r="N71" s="141">
        <f t="shared" si="13"/>
        <v>2383</v>
      </c>
      <c r="O71" s="61"/>
      <c r="S71" s="33"/>
      <c r="T71" s="33"/>
      <c r="U71" s="33"/>
      <c r="V71" s="33"/>
    </row>
    <row r="72" spans="2:22" ht="14.25" thickBot="1">
      <c r="B72" s="70"/>
      <c r="C72" s="1"/>
      <c r="D72" s="1"/>
      <c r="H72" s="140">
        <v>4</v>
      </c>
      <c r="I72" s="131">
        <v>19</v>
      </c>
      <c r="J72" s="336" t="s">
        <v>36</v>
      </c>
      <c r="K72" s="5">
        <f t="shared" si="12"/>
        <v>12</v>
      </c>
      <c r="L72" s="341" t="s">
        <v>31</v>
      </c>
      <c r="M72" s="368">
        <v>758</v>
      </c>
      <c r="N72" s="363">
        <f t="shared" si="13"/>
        <v>2332</v>
      </c>
      <c r="O72" s="61"/>
      <c r="S72" s="33"/>
      <c r="T72" s="33"/>
      <c r="U72" s="33"/>
      <c r="V72" s="33"/>
    </row>
    <row r="73" spans="2:22" ht="14.25" thickTop="1">
      <c r="B73" s="70"/>
      <c r="C73" s="1"/>
      <c r="D73" s="1"/>
      <c r="H73" s="140">
        <v>2</v>
      </c>
      <c r="I73" s="131">
        <v>11</v>
      </c>
      <c r="J73" s="336" t="s">
        <v>30</v>
      </c>
      <c r="K73" s="60"/>
      <c r="L73" s="364" t="s">
        <v>185</v>
      </c>
      <c r="M73" s="366">
        <v>176227</v>
      </c>
      <c r="N73" s="365">
        <f>SUM(H89)</f>
        <v>152810</v>
      </c>
      <c r="O73" s="60"/>
      <c r="S73" s="33"/>
      <c r="T73" s="33"/>
      <c r="U73" s="33"/>
      <c r="V73" s="33"/>
    </row>
    <row r="74" spans="2:22" ht="13.5">
      <c r="B74" s="70"/>
      <c r="C74" s="1"/>
      <c r="D74" s="1"/>
      <c r="H74" s="61">
        <v>0</v>
      </c>
      <c r="I74" s="131">
        <v>2</v>
      </c>
      <c r="J74" s="336" t="s">
        <v>6</v>
      </c>
      <c r="K74" s="33"/>
      <c r="L74" s="33"/>
      <c r="M74" s="1"/>
      <c r="N74" s="33"/>
      <c r="O74" s="33"/>
      <c r="S74" s="33"/>
      <c r="T74" s="33"/>
      <c r="U74" s="33"/>
      <c r="V74" s="33"/>
    </row>
    <row r="75" spans="2:22" ht="13.5">
      <c r="B75" s="70"/>
      <c r="C75" s="1"/>
      <c r="D75" s="1"/>
      <c r="H75" s="140">
        <v>0</v>
      </c>
      <c r="I75" s="131">
        <v>4</v>
      </c>
      <c r="J75" s="336" t="s">
        <v>23</v>
      </c>
      <c r="L75" s="66"/>
      <c r="M75" s="33"/>
      <c r="N75" s="33"/>
      <c r="O75" s="33"/>
      <c r="S75" s="33"/>
      <c r="T75" s="33"/>
      <c r="U75" s="33"/>
      <c r="V75" s="33"/>
    </row>
    <row r="76" spans="2:22" ht="13.5">
      <c r="B76" s="70"/>
      <c r="C76" s="1"/>
      <c r="D76" s="1"/>
      <c r="H76" s="140">
        <v>0</v>
      </c>
      <c r="I76" s="131">
        <v>5</v>
      </c>
      <c r="J76" s="336" t="s">
        <v>24</v>
      </c>
      <c r="L76" s="66"/>
      <c r="M76" s="33"/>
      <c r="N76" s="1"/>
      <c r="O76" s="1"/>
      <c r="S76" s="33"/>
      <c r="T76" s="33"/>
      <c r="U76" s="33"/>
      <c r="V76" s="33"/>
    </row>
    <row r="77" spans="2:22" ht="13.5">
      <c r="B77" s="70"/>
      <c r="C77" s="1"/>
      <c r="D77" s="1"/>
      <c r="H77" s="140">
        <v>0</v>
      </c>
      <c r="I77" s="131">
        <v>6</v>
      </c>
      <c r="J77" s="336" t="s">
        <v>25</v>
      </c>
      <c r="L77" s="66"/>
      <c r="M77" s="33"/>
      <c r="N77" s="33"/>
      <c r="O77" s="33"/>
      <c r="S77" s="33"/>
      <c r="T77" s="33"/>
      <c r="U77" s="33"/>
      <c r="V77" s="33"/>
    </row>
    <row r="78" spans="8:22" ht="13.5">
      <c r="H78" s="60">
        <v>0</v>
      </c>
      <c r="I78" s="131">
        <v>7</v>
      </c>
      <c r="J78" s="336" t="s">
        <v>26</v>
      </c>
      <c r="L78" s="66"/>
      <c r="M78" s="33"/>
      <c r="N78" s="33"/>
      <c r="O78" s="33"/>
      <c r="S78" s="33"/>
      <c r="T78" s="33"/>
      <c r="U78" s="33"/>
      <c r="V78" s="33"/>
    </row>
    <row r="79" spans="8:22" ht="13.5">
      <c r="H79" s="61">
        <v>0</v>
      </c>
      <c r="I79" s="131">
        <v>8</v>
      </c>
      <c r="J79" s="336" t="s">
        <v>27</v>
      </c>
      <c r="L79" s="66"/>
      <c r="M79" s="33"/>
      <c r="N79" s="33"/>
      <c r="O79" s="33"/>
      <c r="S79" s="33"/>
      <c r="T79" s="33"/>
      <c r="U79" s="33"/>
      <c r="V79" s="33"/>
    </row>
    <row r="80" spans="8:22" ht="13.5">
      <c r="H80" s="62">
        <v>0</v>
      </c>
      <c r="I80" s="131">
        <v>9</v>
      </c>
      <c r="J80" s="336" t="s">
        <v>28</v>
      </c>
      <c r="L80" s="66"/>
      <c r="M80" s="33"/>
      <c r="N80" s="33"/>
      <c r="O80" s="33"/>
      <c r="S80" s="33"/>
      <c r="T80" s="33"/>
      <c r="U80" s="33"/>
      <c r="V80" s="33"/>
    </row>
    <row r="81" spans="8:22" ht="13.5">
      <c r="H81" s="60">
        <v>0</v>
      </c>
      <c r="I81" s="131">
        <v>10</v>
      </c>
      <c r="J81" s="336" t="s">
        <v>29</v>
      </c>
      <c r="L81" s="66"/>
      <c r="M81" s="33"/>
      <c r="N81" s="33"/>
      <c r="O81" s="33"/>
      <c r="S81" s="33"/>
      <c r="T81" s="33"/>
      <c r="U81" s="33"/>
      <c r="V81" s="33"/>
    </row>
    <row r="82" spans="8:22" ht="13.5">
      <c r="H82" s="140">
        <v>0</v>
      </c>
      <c r="I82" s="131">
        <v>18</v>
      </c>
      <c r="J82" s="336" t="s">
        <v>35</v>
      </c>
      <c r="L82" s="66"/>
      <c r="M82" s="33"/>
      <c r="N82" s="33"/>
      <c r="O82" s="33"/>
      <c r="S82" s="33"/>
      <c r="T82" s="33"/>
      <c r="U82" s="33"/>
      <c r="V82" s="33"/>
    </row>
    <row r="83" spans="8:22" ht="13.5">
      <c r="H83" s="61">
        <v>0</v>
      </c>
      <c r="I83" s="131">
        <v>20</v>
      </c>
      <c r="J83" s="336" t="s">
        <v>37</v>
      </c>
      <c r="L83" s="66"/>
      <c r="M83" s="33"/>
      <c r="N83" s="33"/>
      <c r="O83" s="33"/>
      <c r="S83" s="33"/>
      <c r="T83" s="33"/>
      <c r="U83" s="33"/>
      <c r="V83" s="33"/>
    </row>
    <row r="84" spans="8:22" ht="13.5">
      <c r="H84" s="140">
        <v>0</v>
      </c>
      <c r="I84" s="131">
        <v>27</v>
      </c>
      <c r="J84" s="336" t="s">
        <v>44</v>
      </c>
      <c r="L84" s="66"/>
      <c r="M84" s="33"/>
      <c r="N84" s="33"/>
      <c r="O84" s="33"/>
      <c r="S84" s="33"/>
      <c r="T84" s="33"/>
      <c r="U84" s="33"/>
      <c r="V84" s="33"/>
    </row>
    <row r="85" spans="8:22" ht="13.5">
      <c r="H85" s="61">
        <v>0</v>
      </c>
      <c r="I85" s="131">
        <v>28</v>
      </c>
      <c r="J85" s="336" t="s">
        <v>45</v>
      </c>
      <c r="L85" s="34"/>
      <c r="M85" s="33"/>
      <c r="N85" s="33"/>
      <c r="O85" s="33"/>
      <c r="S85" s="33"/>
      <c r="T85" s="33"/>
      <c r="U85" s="33"/>
      <c r="V85" s="33"/>
    </row>
    <row r="86" spans="8:22" ht="13.5">
      <c r="H86" s="61">
        <v>0</v>
      </c>
      <c r="I86" s="131">
        <v>32</v>
      </c>
      <c r="J86" s="336" t="s">
        <v>49</v>
      </c>
      <c r="L86" s="66"/>
      <c r="M86" s="33"/>
      <c r="N86" s="33"/>
      <c r="O86" s="33"/>
      <c r="S86" s="33"/>
      <c r="T86" s="33"/>
      <c r="U86" s="33"/>
      <c r="V86" s="33"/>
    </row>
    <row r="87" spans="8:20" ht="13.5">
      <c r="H87" s="140">
        <v>0</v>
      </c>
      <c r="I87" s="131">
        <v>35</v>
      </c>
      <c r="J87" s="336" t="s">
        <v>50</v>
      </c>
      <c r="L87" s="66"/>
      <c r="M87" s="33"/>
      <c r="N87" s="33"/>
      <c r="O87" s="33"/>
      <c r="S87" s="41"/>
      <c r="T87" s="41"/>
    </row>
    <row r="88" spans="8:17" ht="13.5">
      <c r="H88" s="61">
        <v>0</v>
      </c>
      <c r="I88" s="131">
        <v>39</v>
      </c>
      <c r="J88" s="336" t="s">
        <v>53</v>
      </c>
      <c r="L88" s="66"/>
      <c r="M88" s="33"/>
      <c r="N88" s="33"/>
      <c r="O88" s="33"/>
      <c r="Q88" s="33"/>
    </row>
    <row r="89" spans="8:15" ht="13.5">
      <c r="H89" s="196">
        <f>SUM(H49:H88)</f>
        <v>152810</v>
      </c>
      <c r="I89" s="131"/>
      <c r="J89" s="5" t="s">
        <v>197</v>
      </c>
      <c r="L89" s="66"/>
      <c r="M89" s="33"/>
      <c r="N89" s="33"/>
      <c r="O89" s="33"/>
    </row>
    <row r="90" spans="9:16" ht="13.5">
      <c r="I90" s="361"/>
      <c r="J90" s="125"/>
      <c r="L90" s="66"/>
      <c r="M90" s="33"/>
      <c r="N90" s="33"/>
      <c r="O90" s="33"/>
      <c r="P90" s="1"/>
    </row>
    <row r="91" spans="9:16" ht="18.75">
      <c r="I91" s="142"/>
      <c r="J91" s="41"/>
      <c r="L91" s="66"/>
      <c r="M91" s="33"/>
      <c r="N91" s="33"/>
      <c r="O91" s="33"/>
      <c r="P91" s="64"/>
    </row>
    <row r="92" spans="9:16" ht="13.5">
      <c r="I92" s="142"/>
      <c r="J92" s="1"/>
      <c r="L92" s="66"/>
      <c r="M92" s="33"/>
      <c r="N92" s="33"/>
      <c r="O92" s="33"/>
      <c r="P92" s="1"/>
    </row>
    <row r="93" spans="10:16" ht="13.5">
      <c r="J93" s="1"/>
      <c r="L93" s="66"/>
      <c r="M93" s="33"/>
      <c r="N93" s="1"/>
      <c r="O93" s="1"/>
      <c r="P93" s="65"/>
    </row>
    <row r="94" spans="10:16" ht="13.5">
      <c r="J94" s="1"/>
      <c r="L94" s="66"/>
      <c r="M94" s="33"/>
      <c r="N94" s="33"/>
      <c r="O94" s="33"/>
      <c r="P94" s="33"/>
    </row>
    <row r="95" spans="10:16" ht="13.5">
      <c r="J95" s="1"/>
      <c r="L95" s="66"/>
      <c r="M95" s="33"/>
      <c r="N95" s="33"/>
      <c r="O95" s="33"/>
      <c r="P95" s="33"/>
    </row>
    <row r="96" spans="10:16" ht="13.5">
      <c r="J96" s="1"/>
      <c r="L96" s="66"/>
      <c r="M96" s="33"/>
      <c r="N96" s="33"/>
      <c r="O96" s="33"/>
      <c r="P96" s="33"/>
    </row>
    <row r="97" spans="10:16" ht="13.5">
      <c r="J97" s="1"/>
      <c r="L97" s="66"/>
      <c r="M97" s="33"/>
      <c r="N97" s="33"/>
      <c r="O97" s="33"/>
      <c r="P97" s="33"/>
    </row>
    <row r="98" spans="10:16" ht="13.5">
      <c r="J98" s="1"/>
      <c r="L98" s="66"/>
      <c r="M98" s="33"/>
      <c r="N98" s="33"/>
      <c r="O98" s="33"/>
      <c r="P98" s="33"/>
    </row>
    <row r="99" spans="10:16" ht="13.5">
      <c r="J99" s="1"/>
      <c r="L99" s="66"/>
      <c r="M99" s="33"/>
      <c r="N99" s="33"/>
      <c r="O99" s="33"/>
      <c r="P99" s="33"/>
    </row>
    <row r="100" spans="10:16" ht="13.5">
      <c r="J100" s="1"/>
      <c r="L100" s="66"/>
      <c r="M100" s="33"/>
      <c r="N100" s="33"/>
      <c r="O100" s="33"/>
      <c r="P100" s="33"/>
    </row>
    <row r="101" spans="10:16" ht="13.5">
      <c r="J101" s="1"/>
      <c r="L101" s="66"/>
      <c r="M101" s="33"/>
      <c r="N101" s="33"/>
      <c r="O101" s="33"/>
      <c r="P101" s="33"/>
    </row>
    <row r="102" spans="10:16" ht="13.5">
      <c r="J102" s="1"/>
      <c r="L102" s="66"/>
      <c r="M102" s="33"/>
      <c r="N102" s="33"/>
      <c r="O102" s="33"/>
      <c r="P102" s="33"/>
    </row>
    <row r="103" spans="10:16" ht="13.5">
      <c r="J103" s="1"/>
      <c r="L103" s="66"/>
      <c r="M103" s="33"/>
      <c r="N103" s="33"/>
      <c r="O103" s="33"/>
      <c r="P103" s="33"/>
    </row>
    <row r="104" spans="10:16" ht="13.5">
      <c r="J104" s="1"/>
      <c r="L104" s="66"/>
      <c r="M104" s="33"/>
      <c r="N104" s="33"/>
      <c r="O104" s="33"/>
      <c r="P104" s="33"/>
    </row>
    <row r="105" spans="10:16" ht="13.5">
      <c r="J105" s="1"/>
      <c r="L105" s="66"/>
      <c r="M105" s="33"/>
      <c r="N105" s="33"/>
      <c r="O105" s="33"/>
      <c r="P105" s="33"/>
    </row>
    <row r="106" spans="10:17" ht="13.5">
      <c r="J106" s="1"/>
      <c r="L106" s="66"/>
      <c r="M106" s="33"/>
      <c r="N106" s="33"/>
      <c r="O106" s="33"/>
      <c r="P106" s="33"/>
      <c r="Q106" s="33"/>
    </row>
    <row r="107" spans="10:17" ht="13.5">
      <c r="J107" s="1"/>
      <c r="L107" s="66"/>
      <c r="M107" s="33"/>
      <c r="N107" s="33"/>
      <c r="O107" s="33"/>
      <c r="P107" s="33"/>
      <c r="Q107" s="33"/>
    </row>
    <row r="108" spans="10:17" ht="13.5">
      <c r="J108" s="1"/>
      <c r="L108" s="66"/>
      <c r="M108" s="33"/>
      <c r="N108" s="33"/>
      <c r="O108" s="33"/>
      <c r="P108" s="33"/>
      <c r="Q108" s="33"/>
    </row>
    <row r="109" spans="10:17" ht="13.5">
      <c r="J109" s="1"/>
      <c r="L109" s="66"/>
      <c r="M109" s="33"/>
      <c r="N109" s="33"/>
      <c r="O109" s="33"/>
      <c r="P109" s="33"/>
      <c r="Q109" s="33"/>
    </row>
    <row r="110" spans="10:17" ht="13.5">
      <c r="J110" s="1"/>
      <c r="L110" s="66"/>
      <c r="M110" s="33"/>
      <c r="N110" s="33"/>
      <c r="O110" s="33"/>
      <c r="P110" s="33"/>
      <c r="Q110" s="33"/>
    </row>
    <row r="111" spans="10:17" ht="13.5">
      <c r="J111" s="1"/>
      <c r="K111" s="33"/>
      <c r="L111" s="33"/>
      <c r="M111" s="1"/>
      <c r="N111" s="33"/>
      <c r="O111" s="33"/>
      <c r="P111" s="33"/>
      <c r="Q111" s="33"/>
    </row>
    <row r="112" spans="10:17" ht="13.5">
      <c r="J112" s="1"/>
      <c r="K112" s="33"/>
      <c r="L112" s="33"/>
      <c r="M112" s="1"/>
      <c r="N112" s="33"/>
      <c r="O112" s="33"/>
      <c r="P112" s="33"/>
      <c r="Q112" s="33"/>
    </row>
    <row r="113" spans="10:17" ht="13.5">
      <c r="J113" s="1"/>
      <c r="K113" s="33"/>
      <c r="L113" s="33"/>
      <c r="M113" s="1"/>
      <c r="N113" s="33"/>
      <c r="O113" s="33"/>
      <c r="P113" s="33"/>
      <c r="Q113" s="33"/>
    </row>
    <row r="114" spans="10:17" ht="13.5">
      <c r="J114" s="1"/>
      <c r="K114" s="33"/>
      <c r="L114" s="33"/>
      <c r="M114" s="1"/>
      <c r="N114" s="33"/>
      <c r="O114" s="33"/>
      <c r="P114" s="33"/>
      <c r="Q114" s="33"/>
    </row>
    <row r="115" spans="10:17" ht="13.5">
      <c r="J115" s="1"/>
      <c r="K115" s="33"/>
      <c r="L115" s="33"/>
      <c r="M115" s="1"/>
      <c r="N115" s="33"/>
      <c r="O115" s="33"/>
      <c r="P115" s="33"/>
      <c r="Q115" s="33"/>
    </row>
    <row r="116" spans="10:17" ht="13.5">
      <c r="J116" s="1"/>
      <c r="K116" s="33"/>
      <c r="L116" s="33"/>
      <c r="M116" s="1"/>
      <c r="N116" s="33"/>
      <c r="O116" s="33"/>
      <c r="P116" s="33"/>
      <c r="Q116" s="33"/>
    </row>
    <row r="117" spans="10:17" ht="13.5">
      <c r="J117" s="1"/>
      <c r="K117" s="33"/>
      <c r="L117" s="33"/>
      <c r="M117" s="1"/>
      <c r="N117" s="33"/>
      <c r="O117" s="33"/>
      <c r="P117" s="33"/>
      <c r="Q117" s="33"/>
    </row>
    <row r="118" spans="10:17" ht="13.5">
      <c r="J118" s="1"/>
      <c r="K118" s="33"/>
      <c r="L118" s="33"/>
      <c r="M118" s="1"/>
      <c r="N118" s="33"/>
      <c r="O118" s="33"/>
      <c r="P118" s="33"/>
      <c r="Q118" s="33"/>
    </row>
    <row r="119" spans="10:17" ht="13.5">
      <c r="J119" s="1"/>
      <c r="K119" s="33"/>
      <c r="L119" s="33"/>
      <c r="M119" s="1"/>
      <c r="N119" s="33"/>
      <c r="O119" s="33"/>
      <c r="P119" s="33"/>
      <c r="Q119" s="33"/>
    </row>
    <row r="120" spans="10:17" ht="13.5">
      <c r="J120" s="1"/>
      <c r="K120" s="33"/>
      <c r="L120" s="33"/>
      <c r="M120" s="1"/>
      <c r="N120" s="33"/>
      <c r="O120" s="33"/>
      <c r="P120" s="33"/>
      <c r="Q120" s="33"/>
    </row>
    <row r="121" spans="10:17" ht="13.5">
      <c r="J121" s="1"/>
      <c r="K121" s="33"/>
      <c r="L121" s="33"/>
      <c r="M121" s="1"/>
      <c r="N121" s="33"/>
      <c r="O121" s="33"/>
      <c r="P121" s="33"/>
      <c r="Q121" s="33"/>
    </row>
    <row r="122" spans="10:16" ht="13.5">
      <c r="J122" s="1"/>
      <c r="K122" s="33"/>
      <c r="L122" s="33"/>
      <c r="M122" s="1"/>
      <c r="N122" s="33"/>
      <c r="O122" s="33"/>
      <c r="P122" s="33"/>
    </row>
    <row r="123" spans="10:16" ht="13.5">
      <c r="J123" s="1"/>
      <c r="K123" s="33"/>
      <c r="L123" s="33"/>
      <c r="M123" s="1"/>
      <c r="N123" s="33"/>
      <c r="O123" s="33"/>
      <c r="P123" s="33"/>
    </row>
    <row r="124" spans="10:16" ht="13.5">
      <c r="J124" s="1"/>
      <c r="K124" s="33"/>
      <c r="L124" s="33"/>
      <c r="M124" s="1"/>
      <c r="N124" s="33"/>
      <c r="O124" s="33"/>
      <c r="P124" s="33"/>
    </row>
    <row r="125" spans="10:16" ht="13.5">
      <c r="J125" s="1"/>
      <c r="K125" s="33"/>
      <c r="L125" s="33"/>
      <c r="M125" s="1"/>
      <c r="N125" s="33"/>
      <c r="O125" s="33"/>
      <c r="P125" s="33"/>
    </row>
    <row r="126" spans="10:16" ht="13.5">
      <c r="J126" s="1"/>
      <c r="K126" s="33"/>
      <c r="L126" s="33"/>
      <c r="M126" s="1"/>
      <c r="N126" s="33"/>
      <c r="O126" s="33"/>
      <c r="P126" s="33"/>
    </row>
    <row r="127" spans="10:16" ht="13.5">
      <c r="J127" s="1"/>
      <c r="K127" s="33"/>
      <c r="L127" s="33"/>
      <c r="M127" s="1"/>
      <c r="N127" s="33"/>
      <c r="O127" s="33"/>
      <c r="P127" s="33"/>
    </row>
    <row r="128" spans="10:16" ht="13.5">
      <c r="J128" s="1"/>
      <c r="K128" s="33"/>
      <c r="L128" s="33"/>
      <c r="M128" s="1"/>
      <c r="N128" s="33"/>
      <c r="O128" s="33"/>
      <c r="P128" s="33"/>
    </row>
    <row r="129" spans="10:16" ht="13.5">
      <c r="J129" s="1"/>
      <c r="K129" s="33"/>
      <c r="L129" s="33"/>
      <c r="M129" s="1"/>
      <c r="N129" s="33"/>
      <c r="O129" s="33"/>
      <c r="P129" s="33"/>
    </row>
    <row r="130" spans="10:16" ht="13.5">
      <c r="J130" s="1"/>
      <c r="K130" s="33"/>
      <c r="L130" s="33"/>
      <c r="M130" s="1"/>
      <c r="N130" s="33"/>
      <c r="O130" s="33"/>
      <c r="P130" s="33"/>
    </row>
    <row r="131" spans="10:16" ht="13.5">
      <c r="J131" s="1"/>
      <c r="K131" s="33"/>
      <c r="L131" s="33"/>
      <c r="M131" s="1"/>
      <c r="N131" s="33"/>
      <c r="O131" s="33"/>
      <c r="P131" s="33"/>
    </row>
    <row r="132" spans="10:16" ht="13.5">
      <c r="J132" s="1"/>
      <c r="K132" s="33"/>
      <c r="L132" s="33"/>
      <c r="M132" s="1"/>
      <c r="N132" s="33"/>
      <c r="O132" s="33"/>
      <c r="P132" s="33"/>
    </row>
    <row r="133" spans="10:16" ht="13.5">
      <c r="J133" s="1"/>
      <c r="K133" s="33"/>
      <c r="L133" s="33"/>
      <c r="M133" s="1"/>
      <c r="N133" s="33"/>
      <c r="O133" s="33"/>
      <c r="P133" s="33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0.75390625" style="0" customWidth="1"/>
    <col min="9" max="9" width="4.75390625" style="67" customWidth="1"/>
    <col min="10" max="10" width="17.1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7" customWidth="1"/>
    <col min="19" max="30" width="7.625" style="0" customWidth="1"/>
  </cols>
  <sheetData>
    <row r="1" spans="8:31" ht="13.5" customHeight="1">
      <c r="H1" s="22" t="s">
        <v>97</v>
      </c>
      <c r="J1" s="159"/>
      <c r="Q1" s="33"/>
      <c r="R1" s="1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17" t="s">
        <v>221</v>
      </c>
      <c r="I2" s="131"/>
      <c r="J2" s="416" t="s">
        <v>237</v>
      </c>
      <c r="K2" s="5"/>
      <c r="L2" s="400" t="s">
        <v>222</v>
      </c>
      <c r="Q2" s="1"/>
      <c r="R2" s="170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"/>
    </row>
    <row r="3" spans="8:31" ht="13.5">
      <c r="H3" s="395" t="s">
        <v>233</v>
      </c>
      <c r="I3" s="131"/>
      <c r="J3" s="249" t="s">
        <v>234</v>
      </c>
      <c r="K3" s="5"/>
      <c r="L3" s="59" t="s">
        <v>233</v>
      </c>
      <c r="M3" s="130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41">
        <v>48457</v>
      </c>
      <c r="I4" s="131">
        <v>33</v>
      </c>
      <c r="J4" s="44" t="s">
        <v>0</v>
      </c>
      <c r="K4" s="193">
        <f>SUM(I4)</f>
        <v>33</v>
      </c>
      <c r="L4" s="372">
        <v>43921</v>
      </c>
      <c r="M4" s="63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61">
        <v>31225</v>
      </c>
      <c r="I5" s="131">
        <v>3</v>
      </c>
      <c r="J5" s="44" t="s">
        <v>22</v>
      </c>
      <c r="K5" s="193">
        <f aca="true" t="shared" si="0" ref="K5:K13">SUM(I5)</f>
        <v>3</v>
      </c>
      <c r="L5" s="372">
        <v>26200</v>
      </c>
      <c r="M5" s="63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40">
        <v>29477</v>
      </c>
      <c r="I6" s="131">
        <v>31</v>
      </c>
      <c r="J6" s="44" t="s">
        <v>94</v>
      </c>
      <c r="K6" s="193">
        <f t="shared" si="0"/>
        <v>31</v>
      </c>
      <c r="L6" s="372">
        <v>37507</v>
      </c>
      <c r="M6" s="63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40">
        <v>27286</v>
      </c>
      <c r="I7" s="131">
        <v>2</v>
      </c>
      <c r="J7" s="44" t="s">
        <v>6</v>
      </c>
      <c r="K7" s="193">
        <f t="shared" si="0"/>
        <v>2</v>
      </c>
      <c r="L7" s="372">
        <v>9676</v>
      </c>
      <c r="M7" s="63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40">
        <v>15395</v>
      </c>
      <c r="I8" s="131">
        <v>16</v>
      </c>
      <c r="J8" s="44" t="s">
        <v>3</v>
      </c>
      <c r="K8" s="193">
        <f t="shared" si="0"/>
        <v>16</v>
      </c>
      <c r="L8" s="372">
        <v>12435</v>
      </c>
      <c r="M8" s="63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40">
        <v>14580</v>
      </c>
      <c r="I9" s="131">
        <v>17</v>
      </c>
      <c r="J9" s="44" t="s">
        <v>34</v>
      </c>
      <c r="K9" s="193">
        <f t="shared" si="0"/>
        <v>17</v>
      </c>
      <c r="L9" s="372">
        <v>8499</v>
      </c>
      <c r="M9" s="63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40">
        <v>12035</v>
      </c>
      <c r="I10" s="131">
        <v>34</v>
      </c>
      <c r="J10" s="44" t="s">
        <v>1</v>
      </c>
      <c r="K10" s="193">
        <f t="shared" si="0"/>
        <v>34</v>
      </c>
      <c r="L10" s="372">
        <v>13478</v>
      </c>
      <c r="M10" s="63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61">
        <v>11426</v>
      </c>
      <c r="I11" s="131">
        <v>13</v>
      </c>
      <c r="J11" s="44" t="s">
        <v>7</v>
      </c>
      <c r="K11" s="193">
        <f t="shared" si="0"/>
        <v>13</v>
      </c>
      <c r="L11" s="372">
        <v>14689</v>
      </c>
      <c r="M11" s="63"/>
      <c r="N11" s="38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40">
        <v>10241</v>
      </c>
      <c r="I12" s="131">
        <v>38</v>
      </c>
      <c r="J12" s="44" t="s">
        <v>52</v>
      </c>
      <c r="K12" s="193">
        <f t="shared" si="0"/>
        <v>38</v>
      </c>
      <c r="L12" s="372">
        <v>8347</v>
      </c>
      <c r="M12" s="63"/>
      <c r="Q12" s="1"/>
      <c r="R12" s="66"/>
      <c r="S12" s="33"/>
      <c r="T12" s="33"/>
      <c r="U12" s="33"/>
      <c r="V12" s="33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3"/>
      <c r="H13" s="214">
        <v>8699</v>
      </c>
      <c r="I13" s="230">
        <v>40</v>
      </c>
      <c r="J13" s="80" t="s">
        <v>2</v>
      </c>
      <c r="K13" s="193">
        <f t="shared" si="0"/>
        <v>40</v>
      </c>
      <c r="L13" s="373">
        <v>27712</v>
      </c>
      <c r="M13" s="63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3"/>
      <c r="H14" s="140">
        <v>8310</v>
      </c>
      <c r="I14" s="200">
        <v>36</v>
      </c>
      <c r="J14" s="79" t="s">
        <v>5</v>
      </c>
      <c r="K14" s="167" t="s">
        <v>9</v>
      </c>
      <c r="L14" s="374">
        <v>237714</v>
      </c>
      <c r="M14" s="1"/>
      <c r="N14" s="74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40">
        <v>5675</v>
      </c>
      <c r="I15" s="131">
        <v>26</v>
      </c>
      <c r="J15" s="44" t="s">
        <v>43</v>
      </c>
      <c r="K15" s="70"/>
      <c r="L15" s="34"/>
      <c r="M15" s="1"/>
      <c r="N15" s="74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40">
        <v>4415</v>
      </c>
      <c r="I16" s="131">
        <v>25</v>
      </c>
      <c r="J16" s="44" t="s">
        <v>42</v>
      </c>
      <c r="K16" s="70"/>
      <c r="L16" s="43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40">
        <v>3937</v>
      </c>
      <c r="I17" s="131">
        <v>4</v>
      </c>
      <c r="J17" s="44" t="s">
        <v>23</v>
      </c>
      <c r="L17" s="4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201">
        <v>3561</v>
      </c>
      <c r="I18" s="131">
        <v>9</v>
      </c>
      <c r="J18" s="44" t="s">
        <v>28</v>
      </c>
      <c r="K18" s="1"/>
      <c r="L18" s="418" t="s">
        <v>237</v>
      </c>
      <c r="M18" t="s">
        <v>93</v>
      </c>
      <c r="N18" s="59" t="s">
        <v>114</v>
      </c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41">
        <v>1938</v>
      </c>
      <c r="I19" s="131">
        <v>14</v>
      </c>
      <c r="J19" s="44" t="s">
        <v>32</v>
      </c>
      <c r="K19" s="193">
        <f>SUM(I4)</f>
        <v>33</v>
      </c>
      <c r="L19" s="44" t="s">
        <v>0</v>
      </c>
      <c r="M19" s="350">
        <v>43547</v>
      </c>
      <c r="N19" s="141">
        <f>SUM(H4)</f>
        <v>48457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4" t="s">
        <v>60</v>
      </c>
      <c r="B20" s="85" t="s">
        <v>77</v>
      </c>
      <c r="C20" s="85" t="s">
        <v>213</v>
      </c>
      <c r="D20" s="85" t="s">
        <v>161</v>
      </c>
      <c r="E20" s="85" t="s">
        <v>75</v>
      </c>
      <c r="F20" s="85" t="s">
        <v>74</v>
      </c>
      <c r="G20" s="86" t="s">
        <v>76</v>
      </c>
      <c r="H20" s="140">
        <v>1925</v>
      </c>
      <c r="I20" s="131">
        <v>24</v>
      </c>
      <c r="J20" s="44" t="s">
        <v>41</v>
      </c>
      <c r="K20" s="193">
        <f aca="true" t="shared" si="1" ref="K20:K28">SUM(I5)</f>
        <v>3</v>
      </c>
      <c r="L20" s="44" t="s">
        <v>22</v>
      </c>
      <c r="M20" s="351">
        <v>29794</v>
      </c>
      <c r="N20" s="141">
        <f aca="true" t="shared" si="2" ref="N20:N28">SUM(H5)</f>
        <v>31225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7">
        <v>1</v>
      </c>
      <c r="B21" s="44" t="s">
        <v>0</v>
      </c>
      <c r="C21" s="60">
        <f>SUM(H4)</f>
        <v>48457</v>
      </c>
      <c r="D21" s="9">
        <f>SUM(L4)</f>
        <v>43921</v>
      </c>
      <c r="E21" s="75">
        <f aca="true" t="shared" si="3" ref="E21:E30">SUM(N19/M19*100)</f>
        <v>111.27517394998507</v>
      </c>
      <c r="F21" s="75">
        <f aca="true" t="shared" si="4" ref="F21:F31">SUM(C21/D21*100)</f>
        <v>110.32763370597209</v>
      </c>
      <c r="G21" s="88"/>
      <c r="H21" s="140">
        <v>1203</v>
      </c>
      <c r="I21" s="131">
        <v>22</v>
      </c>
      <c r="J21" s="44" t="s">
        <v>39</v>
      </c>
      <c r="K21" s="193">
        <f t="shared" si="1"/>
        <v>31</v>
      </c>
      <c r="L21" s="44" t="s">
        <v>94</v>
      </c>
      <c r="M21" s="351">
        <v>29856</v>
      </c>
      <c r="N21" s="141">
        <f t="shared" si="2"/>
        <v>29477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7">
        <v>2</v>
      </c>
      <c r="B22" s="44" t="s">
        <v>22</v>
      </c>
      <c r="C22" s="60">
        <f aca="true" t="shared" si="5" ref="C22:C30">SUM(H5)</f>
        <v>31225</v>
      </c>
      <c r="D22" s="9">
        <f aca="true" t="shared" si="6" ref="D22:D30">SUM(L5)</f>
        <v>26200</v>
      </c>
      <c r="E22" s="75">
        <f t="shared" si="3"/>
        <v>104.8029804658656</v>
      </c>
      <c r="F22" s="75">
        <f t="shared" si="4"/>
        <v>119.1793893129771</v>
      </c>
      <c r="G22" s="88"/>
      <c r="H22" s="140">
        <v>1048</v>
      </c>
      <c r="I22" s="131">
        <v>12</v>
      </c>
      <c r="J22" s="44" t="s">
        <v>31</v>
      </c>
      <c r="K22" s="193">
        <f t="shared" si="1"/>
        <v>2</v>
      </c>
      <c r="L22" s="44" t="s">
        <v>6</v>
      </c>
      <c r="M22" s="351">
        <v>14641</v>
      </c>
      <c r="N22" s="141">
        <f t="shared" si="2"/>
        <v>27286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7">
        <v>3</v>
      </c>
      <c r="B23" s="44" t="s">
        <v>94</v>
      </c>
      <c r="C23" s="60">
        <f t="shared" si="5"/>
        <v>29477</v>
      </c>
      <c r="D23" s="9">
        <f t="shared" si="6"/>
        <v>37507</v>
      </c>
      <c r="E23" s="75">
        <f t="shared" si="3"/>
        <v>98.73057341907824</v>
      </c>
      <c r="F23" s="75">
        <f t="shared" si="4"/>
        <v>78.59066307622578</v>
      </c>
      <c r="G23" s="88"/>
      <c r="H23" s="140">
        <v>933</v>
      </c>
      <c r="I23" s="131">
        <v>39</v>
      </c>
      <c r="J23" s="44" t="s">
        <v>53</v>
      </c>
      <c r="K23" s="193">
        <f t="shared" si="1"/>
        <v>16</v>
      </c>
      <c r="L23" s="44" t="s">
        <v>3</v>
      </c>
      <c r="M23" s="351">
        <v>13399</v>
      </c>
      <c r="N23" s="141">
        <f t="shared" si="2"/>
        <v>15395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7">
        <v>4</v>
      </c>
      <c r="B24" s="44" t="s">
        <v>6</v>
      </c>
      <c r="C24" s="60">
        <f t="shared" si="5"/>
        <v>27286</v>
      </c>
      <c r="D24" s="9">
        <f t="shared" si="6"/>
        <v>9676</v>
      </c>
      <c r="E24" s="75">
        <f t="shared" si="3"/>
        <v>186.3670514309132</v>
      </c>
      <c r="F24" s="75">
        <f t="shared" si="4"/>
        <v>281.99669284828445</v>
      </c>
      <c r="G24" s="88"/>
      <c r="H24" s="140">
        <v>737</v>
      </c>
      <c r="I24" s="131">
        <v>10</v>
      </c>
      <c r="J24" s="44" t="s">
        <v>29</v>
      </c>
      <c r="K24" s="193">
        <f t="shared" si="1"/>
        <v>17</v>
      </c>
      <c r="L24" s="44" t="s">
        <v>34</v>
      </c>
      <c r="M24" s="351">
        <v>9217</v>
      </c>
      <c r="N24" s="141">
        <f t="shared" si="2"/>
        <v>14580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7">
        <v>5</v>
      </c>
      <c r="B25" s="44" t="s">
        <v>3</v>
      </c>
      <c r="C25" s="60">
        <f t="shared" si="5"/>
        <v>15395</v>
      </c>
      <c r="D25" s="9">
        <f t="shared" si="6"/>
        <v>12435</v>
      </c>
      <c r="E25" s="75">
        <f t="shared" si="3"/>
        <v>114.89663407716995</v>
      </c>
      <c r="F25" s="75">
        <f t="shared" si="4"/>
        <v>123.80377965420183</v>
      </c>
      <c r="G25" s="98"/>
      <c r="H25" s="140">
        <v>523</v>
      </c>
      <c r="I25" s="131">
        <v>19</v>
      </c>
      <c r="J25" s="44" t="s">
        <v>36</v>
      </c>
      <c r="K25" s="193">
        <f t="shared" si="1"/>
        <v>34</v>
      </c>
      <c r="L25" s="44" t="s">
        <v>1</v>
      </c>
      <c r="M25" s="351">
        <v>11255</v>
      </c>
      <c r="N25" s="141">
        <f t="shared" si="2"/>
        <v>12035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7">
        <v>6</v>
      </c>
      <c r="B26" s="44" t="s">
        <v>34</v>
      </c>
      <c r="C26" s="60">
        <f t="shared" si="5"/>
        <v>14580</v>
      </c>
      <c r="D26" s="9">
        <f t="shared" si="6"/>
        <v>8499</v>
      </c>
      <c r="E26" s="75">
        <f t="shared" si="3"/>
        <v>158.18596072474776</v>
      </c>
      <c r="F26" s="75">
        <f t="shared" si="4"/>
        <v>171.54959406989056</v>
      </c>
      <c r="G26" s="88"/>
      <c r="H26" s="140">
        <v>494</v>
      </c>
      <c r="I26" s="131">
        <v>1</v>
      </c>
      <c r="J26" s="44" t="s">
        <v>4</v>
      </c>
      <c r="K26" s="193">
        <f t="shared" si="1"/>
        <v>13</v>
      </c>
      <c r="L26" s="44" t="s">
        <v>7</v>
      </c>
      <c r="M26" s="351">
        <v>14406</v>
      </c>
      <c r="N26" s="141">
        <f t="shared" si="2"/>
        <v>11426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7">
        <v>7</v>
      </c>
      <c r="B27" s="44" t="s">
        <v>1</v>
      </c>
      <c r="C27" s="60">
        <f t="shared" si="5"/>
        <v>12035</v>
      </c>
      <c r="D27" s="9">
        <f t="shared" si="6"/>
        <v>13478</v>
      </c>
      <c r="E27" s="75">
        <f t="shared" si="3"/>
        <v>106.93025322079075</v>
      </c>
      <c r="F27" s="75">
        <f t="shared" si="4"/>
        <v>89.29366374833062</v>
      </c>
      <c r="G27" s="88"/>
      <c r="H27" s="140">
        <v>313</v>
      </c>
      <c r="I27" s="131">
        <v>32</v>
      </c>
      <c r="J27" s="44" t="s">
        <v>49</v>
      </c>
      <c r="K27" s="193">
        <f t="shared" si="1"/>
        <v>38</v>
      </c>
      <c r="L27" s="44" t="s">
        <v>52</v>
      </c>
      <c r="M27" s="351">
        <v>9671</v>
      </c>
      <c r="N27" s="141">
        <f t="shared" si="2"/>
        <v>10241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7">
        <v>8</v>
      </c>
      <c r="B28" s="44" t="s">
        <v>7</v>
      </c>
      <c r="C28" s="60">
        <f t="shared" si="5"/>
        <v>11426</v>
      </c>
      <c r="D28" s="9">
        <f t="shared" si="6"/>
        <v>14689</v>
      </c>
      <c r="E28" s="75">
        <f t="shared" si="3"/>
        <v>79.31417464945162</v>
      </c>
      <c r="F28" s="75">
        <f t="shared" si="4"/>
        <v>77.78609844101028</v>
      </c>
      <c r="G28" s="99"/>
      <c r="H28" s="61">
        <v>131</v>
      </c>
      <c r="I28" s="131">
        <v>18</v>
      </c>
      <c r="J28" s="44" t="s">
        <v>35</v>
      </c>
      <c r="K28" s="401">
        <f t="shared" si="1"/>
        <v>40</v>
      </c>
      <c r="L28" s="80" t="s">
        <v>2</v>
      </c>
      <c r="M28" s="402">
        <v>12884</v>
      </c>
      <c r="N28" s="363">
        <f t="shared" si="2"/>
        <v>8699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7">
        <v>9</v>
      </c>
      <c r="B29" s="44" t="s">
        <v>52</v>
      </c>
      <c r="C29" s="60">
        <f t="shared" si="5"/>
        <v>10241</v>
      </c>
      <c r="D29" s="9">
        <f t="shared" si="6"/>
        <v>8347</v>
      </c>
      <c r="E29" s="75">
        <f t="shared" si="3"/>
        <v>105.89390962671905</v>
      </c>
      <c r="F29" s="75">
        <f t="shared" si="4"/>
        <v>122.69078710914101</v>
      </c>
      <c r="G29" s="98"/>
      <c r="H29" s="140">
        <v>107</v>
      </c>
      <c r="I29" s="131">
        <v>27</v>
      </c>
      <c r="J29" s="44" t="s">
        <v>44</v>
      </c>
      <c r="K29" s="187"/>
      <c r="L29" s="187" t="s">
        <v>92</v>
      </c>
      <c r="M29" s="403">
        <v>223694</v>
      </c>
      <c r="N29" s="378">
        <f>SUM(H44)</f>
        <v>244341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100">
        <v>10</v>
      </c>
      <c r="B30" s="80" t="s">
        <v>2</v>
      </c>
      <c r="C30" s="60">
        <f t="shared" si="5"/>
        <v>8699</v>
      </c>
      <c r="D30" s="9">
        <f t="shared" si="6"/>
        <v>27712</v>
      </c>
      <c r="E30" s="83">
        <f t="shared" si="3"/>
        <v>67.51785159888234</v>
      </c>
      <c r="F30" s="89">
        <f t="shared" si="4"/>
        <v>31.390733256351037</v>
      </c>
      <c r="G30" s="101"/>
      <c r="H30" s="140">
        <v>84</v>
      </c>
      <c r="I30" s="131">
        <v>11</v>
      </c>
      <c r="J30" s="114" t="s">
        <v>30</v>
      </c>
      <c r="K30" s="1"/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91"/>
      <c r="B31" s="92" t="s">
        <v>82</v>
      </c>
      <c r="C31" s="93">
        <f>SUM(H44)</f>
        <v>244341</v>
      </c>
      <c r="D31" s="93">
        <f>SUM(L14)</f>
        <v>237714</v>
      </c>
      <c r="E31" s="96">
        <f>SUM(N29/M29*100)</f>
        <v>109.23001958031955</v>
      </c>
      <c r="F31" s="89">
        <f t="shared" si="4"/>
        <v>102.787803831495</v>
      </c>
      <c r="G31" s="97"/>
      <c r="H31" s="140">
        <v>54</v>
      </c>
      <c r="I31" s="131">
        <v>20</v>
      </c>
      <c r="J31" s="168" t="s">
        <v>37</v>
      </c>
      <c r="K31" s="1"/>
      <c r="L31" s="74"/>
      <c r="M31" s="33"/>
      <c r="N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41">
        <v>34</v>
      </c>
      <c r="I32" s="131">
        <v>15</v>
      </c>
      <c r="J32" s="168" t="s">
        <v>33</v>
      </c>
      <c r="K32" s="1"/>
      <c r="L32" s="74"/>
      <c r="M32" s="33"/>
      <c r="N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3"/>
      <c r="D33" s="1"/>
      <c r="E33" s="24"/>
      <c r="H33" s="140">
        <v>33</v>
      </c>
      <c r="I33" s="131">
        <v>21</v>
      </c>
      <c r="J33" s="168" t="s">
        <v>38</v>
      </c>
      <c r="K33" s="1"/>
      <c r="L33" s="74"/>
      <c r="M33" s="33"/>
      <c r="N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40">
        <v>26</v>
      </c>
      <c r="I34" s="131">
        <v>5</v>
      </c>
      <c r="J34" s="168" t="s">
        <v>24</v>
      </c>
      <c r="K34" s="1"/>
      <c r="L34" s="74"/>
      <c r="M34" s="33"/>
      <c r="N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3"/>
      <c r="D35" s="1"/>
      <c r="E35" s="24"/>
      <c r="F35" s="1"/>
      <c r="H35" s="201">
        <v>19</v>
      </c>
      <c r="I35" s="131">
        <v>6</v>
      </c>
      <c r="J35" s="168" t="s">
        <v>25</v>
      </c>
      <c r="K35" s="1"/>
      <c r="L35" s="74"/>
      <c r="M35" s="33"/>
      <c r="N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41">
        <v>17</v>
      </c>
      <c r="I36" s="131">
        <v>37</v>
      </c>
      <c r="J36" s="168" t="s">
        <v>51</v>
      </c>
      <c r="K36" s="1"/>
      <c r="L36" s="74"/>
      <c r="M36" s="33"/>
      <c r="N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40">
        <v>3</v>
      </c>
      <c r="I37" s="131">
        <v>23</v>
      </c>
      <c r="J37" s="168" t="s">
        <v>40</v>
      </c>
      <c r="K37" s="1"/>
      <c r="L37" s="74"/>
      <c r="M37" s="33"/>
      <c r="N37" s="33"/>
      <c r="Q37" s="1"/>
      <c r="R37" s="66"/>
      <c r="S37" s="33"/>
      <c r="T37" s="33"/>
      <c r="U37" s="33"/>
      <c r="V37" s="33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40">
        <v>0</v>
      </c>
      <c r="I38" s="131">
        <v>7</v>
      </c>
      <c r="J38" s="168" t="s">
        <v>26</v>
      </c>
      <c r="K38" s="1"/>
      <c r="L38" s="74"/>
      <c r="M38" s="33"/>
      <c r="N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40">
        <v>0</v>
      </c>
      <c r="I39" s="131">
        <v>8</v>
      </c>
      <c r="J39" s="168" t="s">
        <v>27</v>
      </c>
      <c r="K39" s="1"/>
      <c r="L39" s="74"/>
      <c r="M39" s="33"/>
      <c r="N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40">
        <v>0</v>
      </c>
      <c r="I40" s="131">
        <v>28</v>
      </c>
      <c r="J40" s="168" t="s">
        <v>45</v>
      </c>
      <c r="K40" s="1"/>
      <c r="L40" s="74"/>
      <c r="M40" s="33"/>
      <c r="N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61">
        <v>0</v>
      </c>
      <c r="I41" s="131">
        <v>29</v>
      </c>
      <c r="J41" s="168" t="s">
        <v>79</v>
      </c>
      <c r="K41" s="1"/>
      <c r="L41" s="1"/>
      <c r="N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40">
        <v>0</v>
      </c>
      <c r="I42" s="131">
        <v>30</v>
      </c>
      <c r="J42" s="168" t="s">
        <v>47</v>
      </c>
      <c r="K42" s="1"/>
      <c r="L42" s="1"/>
      <c r="M42" s="66"/>
      <c r="N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40">
        <v>0</v>
      </c>
      <c r="I43" s="131">
        <v>35</v>
      </c>
      <c r="J43" s="79" t="s">
        <v>50</v>
      </c>
      <c r="K43" s="1"/>
      <c r="L43" s="1"/>
      <c r="M43" s="66"/>
      <c r="N43" s="33"/>
      <c r="Q43" s="1"/>
      <c r="R43" s="66"/>
      <c r="S43" s="41"/>
      <c r="T43" s="41"/>
      <c r="U43" s="4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97">
        <f>SUM(H4:H43)</f>
        <v>244341</v>
      </c>
      <c r="I44" s="131"/>
      <c r="J44" s="5" t="s">
        <v>72</v>
      </c>
      <c r="K44" s="1"/>
      <c r="L44" s="1"/>
      <c r="M44" s="66"/>
      <c r="N44" s="33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6"/>
      <c r="N45" s="33"/>
      <c r="Q45" s="1"/>
      <c r="R45" s="17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6"/>
      <c r="N46" s="33"/>
      <c r="Q46" s="1"/>
      <c r="R46" s="169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6"/>
      <c r="N47" s="33"/>
      <c r="Q47" s="1"/>
      <c r="R47" s="170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1"/>
    </row>
    <row r="48" spans="3:31" ht="13.5">
      <c r="C48" s="1"/>
      <c r="D48" s="1"/>
      <c r="E48" s="1"/>
      <c r="F48" s="1"/>
      <c r="G48" s="1"/>
      <c r="H48" s="419" t="s">
        <v>221</v>
      </c>
      <c r="I48" s="131"/>
      <c r="J48" s="420" t="s">
        <v>179</v>
      </c>
      <c r="K48" s="5"/>
      <c r="L48" s="396" t="s">
        <v>222</v>
      </c>
      <c r="M48" s="66"/>
      <c r="N48" s="33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8" t="s">
        <v>233</v>
      </c>
      <c r="I49" s="131"/>
      <c r="J49" s="249" t="s">
        <v>21</v>
      </c>
      <c r="K49" s="5"/>
      <c r="L49" s="149" t="s">
        <v>233</v>
      </c>
      <c r="M49" s="130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141">
        <v>44119</v>
      </c>
      <c r="I50" s="131">
        <v>16</v>
      </c>
      <c r="J50" s="44" t="s">
        <v>3</v>
      </c>
      <c r="K50" s="198">
        <f>SUM(I50)</f>
        <v>16</v>
      </c>
      <c r="L50" s="353">
        <v>39401</v>
      </c>
      <c r="M50" s="6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61">
        <v>4978</v>
      </c>
      <c r="I51" s="131">
        <v>26</v>
      </c>
      <c r="J51" s="44" t="s">
        <v>43</v>
      </c>
      <c r="K51" s="198">
        <f aca="true" t="shared" si="7" ref="K51:K59">SUM(I51)</f>
        <v>26</v>
      </c>
      <c r="L51" s="353">
        <v>5038</v>
      </c>
      <c r="M51" s="6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61">
        <v>3847</v>
      </c>
      <c r="I52" s="131">
        <v>40</v>
      </c>
      <c r="J52" s="44" t="s">
        <v>2</v>
      </c>
      <c r="K52" s="198">
        <f t="shared" si="7"/>
        <v>40</v>
      </c>
      <c r="L52" s="353">
        <v>1986</v>
      </c>
      <c r="M52" s="6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4" t="s">
        <v>60</v>
      </c>
      <c r="B53" s="85" t="s">
        <v>77</v>
      </c>
      <c r="C53" s="85" t="s">
        <v>213</v>
      </c>
      <c r="D53" s="85" t="s">
        <v>161</v>
      </c>
      <c r="E53" s="85" t="s">
        <v>75</v>
      </c>
      <c r="F53" s="85" t="s">
        <v>74</v>
      </c>
      <c r="G53" s="86" t="s">
        <v>76</v>
      </c>
      <c r="H53" s="140">
        <v>2733</v>
      </c>
      <c r="I53" s="131">
        <v>33</v>
      </c>
      <c r="J53" s="44" t="s">
        <v>0</v>
      </c>
      <c r="K53" s="198">
        <f t="shared" si="7"/>
        <v>33</v>
      </c>
      <c r="L53" s="353">
        <v>1170</v>
      </c>
      <c r="M53" s="63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7">
        <v>1</v>
      </c>
      <c r="B54" s="44" t="s">
        <v>3</v>
      </c>
      <c r="C54" s="60">
        <f>SUM(H50)</f>
        <v>44119</v>
      </c>
      <c r="D54" s="153">
        <f>SUM(L50)</f>
        <v>39401</v>
      </c>
      <c r="E54" s="75">
        <f aca="true" t="shared" si="8" ref="E54:E63">SUM(N67/M67*100)</f>
        <v>80.19886570202864</v>
      </c>
      <c r="F54" s="75">
        <f aca="true" t="shared" si="9" ref="F54:F61">SUM(C54/D54*100)</f>
        <v>111.97431537270629</v>
      </c>
      <c r="G54" s="88"/>
      <c r="H54" s="140">
        <v>1322</v>
      </c>
      <c r="I54" s="131">
        <v>38</v>
      </c>
      <c r="J54" s="44" t="s">
        <v>52</v>
      </c>
      <c r="K54" s="198">
        <f t="shared" si="7"/>
        <v>38</v>
      </c>
      <c r="L54" s="353">
        <v>2039</v>
      </c>
      <c r="M54" s="63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7">
        <v>2</v>
      </c>
      <c r="B55" s="44" t="s">
        <v>43</v>
      </c>
      <c r="C55" s="60">
        <f aca="true" t="shared" si="10" ref="C55:C63">SUM(H51)</f>
        <v>4978</v>
      </c>
      <c r="D55" s="153">
        <f aca="true" t="shared" si="11" ref="D55:D63">SUM(L51)</f>
        <v>5038</v>
      </c>
      <c r="E55" s="75">
        <f t="shared" si="8"/>
        <v>111.26508717031737</v>
      </c>
      <c r="F55" s="75">
        <f t="shared" si="9"/>
        <v>98.80905121079793</v>
      </c>
      <c r="G55" s="88"/>
      <c r="H55" s="61">
        <v>1141</v>
      </c>
      <c r="I55" s="131">
        <v>25</v>
      </c>
      <c r="J55" s="44" t="s">
        <v>42</v>
      </c>
      <c r="K55" s="198">
        <f t="shared" si="7"/>
        <v>25</v>
      </c>
      <c r="L55" s="353">
        <v>1137</v>
      </c>
      <c r="M55" s="63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7">
        <v>3</v>
      </c>
      <c r="B56" s="44" t="s">
        <v>2</v>
      </c>
      <c r="C56" s="60">
        <f t="shared" si="10"/>
        <v>3847</v>
      </c>
      <c r="D56" s="153">
        <f t="shared" si="11"/>
        <v>1986</v>
      </c>
      <c r="E56" s="75">
        <f t="shared" si="8"/>
        <v>73.598622536828</v>
      </c>
      <c r="F56" s="75">
        <f t="shared" si="9"/>
        <v>193.70594159113796</v>
      </c>
      <c r="G56" s="88"/>
      <c r="H56" s="61">
        <v>977</v>
      </c>
      <c r="I56" s="131">
        <v>34</v>
      </c>
      <c r="J56" s="44" t="s">
        <v>1</v>
      </c>
      <c r="K56" s="198">
        <f t="shared" si="7"/>
        <v>34</v>
      </c>
      <c r="L56" s="353">
        <v>1155</v>
      </c>
      <c r="M56" s="63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7">
        <v>4</v>
      </c>
      <c r="B57" s="44" t="s">
        <v>0</v>
      </c>
      <c r="C57" s="60">
        <f t="shared" si="10"/>
        <v>2733</v>
      </c>
      <c r="D57" s="153">
        <f t="shared" si="11"/>
        <v>1170</v>
      </c>
      <c r="E57" s="75">
        <f t="shared" si="8"/>
        <v>166.3420572124163</v>
      </c>
      <c r="F57" s="75">
        <f t="shared" si="9"/>
        <v>233.5897435897436</v>
      </c>
      <c r="G57" s="88"/>
      <c r="H57" s="61">
        <v>901</v>
      </c>
      <c r="I57" s="131">
        <v>36</v>
      </c>
      <c r="J57" s="44" t="s">
        <v>5</v>
      </c>
      <c r="K57" s="198">
        <f t="shared" si="7"/>
        <v>36</v>
      </c>
      <c r="L57" s="353">
        <v>1410</v>
      </c>
      <c r="M57" s="63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7">
        <v>5</v>
      </c>
      <c r="B58" s="44" t="s">
        <v>52</v>
      </c>
      <c r="C58" s="60">
        <f t="shared" si="10"/>
        <v>1322</v>
      </c>
      <c r="D58" s="153">
        <f t="shared" si="11"/>
        <v>2039</v>
      </c>
      <c r="E58" s="75">
        <f t="shared" si="8"/>
        <v>56.786941580756015</v>
      </c>
      <c r="F58" s="75">
        <f t="shared" si="9"/>
        <v>64.83570377636096</v>
      </c>
      <c r="G58" s="98"/>
      <c r="H58" s="61">
        <v>425</v>
      </c>
      <c r="I58" s="131">
        <v>19</v>
      </c>
      <c r="J58" s="44" t="s">
        <v>36</v>
      </c>
      <c r="K58" s="198">
        <f t="shared" si="7"/>
        <v>19</v>
      </c>
      <c r="L58" s="353">
        <v>587</v>
      </c>
      <c r="M58" s="63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7">
        <v>6</v>
      </c>
      <c r="B59" s="44" t="s">
        <v>42</v>
      </c>
      <c r="C59" s="60">
        <f t="shared" si="10"/>
        <v>1141</v>
      </c>
      <c r="D59" s="153">
        <f t="shared" si="11"/>
        <v>1137</v>
      </c>
      <c r="E59" s="75">
        <f t="shared" si="8"/>
        <v>83.40643274853801</v>
      </c>
      <c r="F59" s="75">
        <f t="shared" si="9"/>
        <v>100.35180299032542</v>
      </c>
      <c r="G59" s="88"/>
      <c r="H59" s="346">
        <v>413</v>
      </c>
      <c r="I59" s="230">
        <v>24</v>
      </c>
      <c r="J59" s="80" t="s">
        <v>41</v>
      </c>
      <c r="K59" s="379">
        <f t="shared" si="7"/>
        <v>24</v>
      </c>
      <c r="L59" s="354">
        <v>536</v>
      </c>
      <c r="M59" s="63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7">
        <v>7</v>
      </c>
      <c r="B60" s="44" t="s">
        <v>1</v>
      </c>
      <c r="C60" s="60">
        <f t="shared" si="10"/>
        <v>977</v>
      </c>
      <c r="D60" s="153">
        <f t="shared" si="11"/>
        <v>1155</v>
      </c>
      <c r="E60" s="75">
        <f t="shared" si="8"/>
        <v>74.80857580398163</v>
      </c>
      <c r="F60" s="75">
        <f t="shared" si="9"/>
        <v>84.58874458874459</v>
      </c>
      <c r="G60" s="88"/>
      <c r="H60" s="61">
        <v>261</v>
      </c>
      <c r="I60" s="200">
        <v>31</v>
      </c>
      <c r="J60" s="79" t="s">
        <v>48</v>
      </c>
      <c r="K60" s="380" t="s">
        <v>9</v>
      </c>
      <c r="L60" s="381">
        <v>56136</v>
      </c>
      <c r="M60" s="66"/>
      <c r="N60" s="33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7">
        <v>8</v>
      </c>
      <c r="B61" s="44" t="s">
        <v>5</v>
      </c>
      <c r="C61" s="60">
        <f t="shared" si="10"/>
        <v>901</v>
      </c>
      <c r="D61" s="153">
        <f t="shared" si="11"/>
        <v>1410</v>
      </c>
      <c r="E61" s="75">
        <f t="shared" si="8"/>
        <v>59.43271767810027</v>
      </c>
      <c r="F61" s="75">
        <f t="shared" si="9"/>
        <v>63.90070921985816</v>
      </c>
      <c r="G61" s="99"/>
      <c r="H61" s="140">
        <v>185</v>
      </c>
      <c r="I61" s="131">
        <v>14</v>
      </c>
      <c r="J61" s="44" t="s">
        <v>32</v>
      </c>
      <c r="K61" s="76"/>
      <c r="L61" s="1"/>
      <c r="M61" s="66"/>
      <c r="N61" s="33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7">
        <v>9</v>
      </c>
      <c r="B62" s="44" t="s">
        <v>36</v>
      </c>
      <c r="C62" s="60">
        <f t="shared" si="10"/>
        <v>425</v>
      </c>
      <c r="D62" s="153">
        <f t="shared" si="11"/>
        <v>587</v>
      </c>
      <c r="E62" s="75">
        <f t="shared" si="8"/>
        <v>99.29906542056075</v>
      </c>
      <c r="F62" s="75">
        <f>SUM(C62/D62*100)</f>
        <v>72.40204429301534</v>
      </c>
      <c r="G62" s="98"/>
      <c r="H62" s="61">
        <v>170</v>
      </c>
      <c r="I62" s="131">
        <v>1</v>
      </c>
      <c r="J62" s="44" t="s">
        <v>4</v>
      </c>
      <c r="K62" s="76"/>
      <c r="L62" s="1"/>
      <c r="M62" s="66"/>
      <c r="N62" s="33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100">
        <v>10</v>
      </c>
      <c r="B63" s="80" t="s">
        <v>41</v>
      </c>
      <c r="C63" s="60">
        <f t="shared" si="10"/>
        <v>413</v>
      </c>
      <c r="D63" s="153">
        <f t="shared" si="11"/>
        <v>536</v>
      </c>
      <c r="E63" s="83">
        <f t="shared" si="8"/>
        <v>110.13333333333333</v>
      </c>
      <c r="F63" s="83">
        <f>SUM(C63/D63*100)</f>
        <v>77.05223880597015</v>
      </c>
      <c r="G63" s="101"/>
      <c r="H63" s="61">
        <v>102</v>
      </c>
      <c r="I63" s="131">
        <v>12</v>
      </c>
      <c r="J63" s="44" t="s">
        <v>31</v>
      </c>
      <c r="K63" s="76"/>
      <c r="L63" s="1"/>
      <c r="M63" s="66"/>
      <c r="N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91"/>
      <c r="B64" s="92" t="s">
        <v>83</v>
      </c>
      <c r="C64" s="93">
        <f>SUM(H90)</f>
        <v>62003</v>
      </c>
      <c r="D64" s="93">
        <f>SUM(L60)</f>
        <v>56136</v>
      </c>
      <c r="E64" s="96">
        <f>SUM(N77/M77*100)</f>
        <v>82.69492384432768</v>
      </c>
      <c r="F64" s="96">
        <f>SUM(C64/D64*100)</f>
        <v>110.45140373378936</v>
      </c>
      <c r="G64" s="97"/>
      <c r="H64" s="62">
        <v>101</v>
      </c>
      <c r="I64" s="131">
        <v>9</v>
      </c>
      <c r="J64" s="44" t="s">
        <v>28</v>
      </c>
      <c r="K64" s="70"/>
      <c r="L64" s="1"/>
      <c r="M64" s="66"/>
      <c r="N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141">
        <v>98</v>
      </c>
      <c r="I65" s="131">
        <v>15</v>
      </c>
      <c r="J65" s="44" t="s">
        <v>33</v>
      </c>
      <c r="L65" s="1"/>
      <c r="M65" s="66"/>
      <c r="N65" s="33"/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61">
        <v>97</v>
      </c>
      <c r="I66" s="131">
        <v>13</v>
      </c>
      <c r="J66" s="44" t="s">
        <v>7</v>
      </c>
      <c r="K66" s="1"/>
      <c r="L66" s="421" t="s">
        <v>179</v>
      </c>
      <c r="M66" s="174" t="s">
        <v>104</v>
      </c>
      <c r="N66" s="59" t="s">
        <v>114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3"/>
      <c r="H67" s="140">
        <v>87</v>
      </c>
      <c r="I67" s="131">
        <v>17</v>
      </c>
      <c r="J67" s="44" t="s">
        <v>34</v>
      </c>
      <c r="K67" s="5">
        <f>SUM(I50)</f>
        <v>16</v>
      </c>
      <c r="L67" s="44" t="s">
        <v>3</v>
      </c>
      <c r="M67" s="375">
        <v>55012</v>
      </c>
      <c r="N67" s="141">
        <f>SUM(H50)</f>
        <v>44119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3"/>
      <c r="H68" s="61">
        <v>45</v>
      </c>
      <c r="I68" s="131">
        <v>4</v>
      </c>
      <c r="J68" s="44" t="s">
        <v>23</v>
      </c>
      <c r="K68" s="5">
        <f aca="true" t="shared" si="12" ref="K68:K76">SUM(I51)</f>
        <v>26</v>
      </c>
      <c r="L68" s="44" t="s">
        <v>43</v>
      </c>
      <c r="M68" s="376">
        <v>4474</v>
      </c>
      <c r="N68" s="141">
        <f aca="true" t="shared" si="13" ref="N68:N76">SUM(H51)</f>
        <v>4978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61">
        <v>1</v>
      </c>
      <c r="I69" s="131">
        <v>23</v>
      </c>
      <c r="J69" s="44" t="s">
        <v>40</v>
      </c>
      <c r="K69" s="5">
        <f t="shared" si="12"/>
        <v>40</v>
      </c>
      <c r="L69" s="44" t="s">
        <v>2</v>
      </c>
      <c r="M69" s="376">
        <v>5227</v>
      </c>
      <c r="N69" s="141">
        <f t="shared" si="13"/>
        <v>3847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61">
        <v>0</v>
      </c>
      <c r="I70" s="131">
        <v>2</v>
      </c>
      <c r="J70" s="44" t="s">
        <v>6</v>
      </c>
      <c r="K70" s="5">
        <f t="shared" si="12"/>
        <v>33</v>
      </c>
      <c r="L70" s="44" t="s">
        <v>0</v>
      </c>
      <c r="M70" s="376">
        <v>1643</v>
      </c>
      <c r="N70" s="141">
        <f t="shared" si="13"/>
        <v>2733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61">
        <v>0</v>
      </c>
      <c r="I71" s="131">
        <v>3</v>
      </c>
      <c r="J71" s="44" t="s">
        <v>22</v>
      </c>
      <c r="K71" s="5">
        <f t="shared" si="12"/>
        <v>38</v>
      </c>
      <c r="L71" s="44" t="s">
        <v>52</v>
      </c>
      <c r="M71" s="376">
        <v>2328</v>
      </c>
      <c r="N71" s="141">
        <f t="shared" si="13"/>
        <v>1322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61">
        <v>0</v>
      </c>
      <c r="I72" s="131">
        <v>5</v>
      </c>
      <c r="J72" s="44" t="s">
        <v>24</v>
      </c>
      <c r="K72" s="5">
        <f t="shared" si="12"/>
        <v>25</v>
      </c>
      <c r="L72" s="44" t="s">
        <v>42</v>
      </c>
      <c r="M72" s="376">
        <v>1368</v>
      </c>
      <c r="N72" s="141">
        <f t="shared" si="13"/>
        <v>1141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61">
        <v>0</v>
      </c>
      <c r="I73" s="131">
        <v>6</v>
      </c>
      <c r="J73" s="44" t="s">
        <v>25</v>
      </c>
      <c r="K73" s="5">
        <f t="shared" si="12"/>
        <v>34</v>
      </c>
      <c r="L73" s="44" t="s">
        <v>1</v>
      </c>
      <c r="M73" s="376">
        <v>1306</v>
      </c>
      <c r="N73" s="141">
        <f t="shared" si="13"/>
        <v>977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61">
        <v>0</v>
      </c>
      <c r="I74" s="131">
        <v>7</v>
      </c>
      <c r="J74" s="44" t="s">
        <v>26</v>
      </c>
      <c r="K74" s="5">
        <f t="shared" si="12"/>
        <v>36</v>
      </c>
      <c r="L74" s="44" t="s">
        <v>5</v>
      </c>
      <c r="M74" s="376">
        <v>1516</v>
      </c>
      <c r="N74" s="141">
        <f t="shared" si="13"/>
        <v>901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61">
        <v>0</v>
      </c>
      <c r="I75" s="131">
        <v>8</v>
      </c>
      <c r="J75" s="44" t="s">
        <v>27</v>
      </c>
      <c r="K75" s="5">
        <f t="shared" si="12"/>
        <v>19</v>
      </c>
      <c r="L75" s="44" t="s">
        <v>36</v>
      </c>
      <c r="M75" s="376">
        <v>428</v>
      </c>
      <c r="N75" s="141">
        <f t="shared" si="13"/>
        <v>425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61">
        <v>0</v>
      </c>
      <c r="I76" s="131">
        <v>10</v>
      </c>
      <c r="J76" s="44" t="s">
        <v>29</v>
      </c>
      <c r="K76" s="18">
        <f t="shared" si="12"/>
        <v>24</v>
      </c>
      <c r="L76" s="80" t="s">
        <v>41</v>
      </c>
      <c r="M76" s="377">
        <v>375</v>
      </c>
      <c r="N76" s="363">
        <f t="shared" si="13"/>
        <v>413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140">
        <v>0</v>
      </c>
      <c r="I77" s="131">
        <v>11</v>
      </c>
      <c r="J77" s="44" t="s">
        <v>30</v>
      </c>
      <c r="K77" s="5"/>
      <c r="L77" s="187" t="s">
        <v>92</v>
      </c>
      <c r="M77" s="382">
        <v>74978</v>
      </c>
      <c r="N77" s="378">
        <f>SUM(H90)</f>
        <v>62003</v>
      </c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60">
        <v>0</v>
      </c>
      <c r="I78" s="131">
        <v>18</v>
      </c>
      <c r="J78" s="44" t="s">
        <v>35</v>
      </c>
      <c r="M78" s="67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61">
        <v>0</v>
      </c>
      <c r="I79" s="131">
        <v>20</v>
      </c>
      <c r="J79" s="44" t="s">
        <v>37</v>
      </c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2">
        <v>0</v>
      </c>
      <c r="I80" s="131">
        <v>21</v>
      </c>
      <c r="J80" s="44" t="s">
        <v>108</v>
      </c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60">
        <v>0</v>
      </c>
      <c r="I81" s="131">
        <v>22</v>
      </c>
      <c r="J81" s="44" t="s">
        <v>39</v>
      </c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61">
        <v>0</v>
      </c>
      <c r="I82" s="131">
        <v>27</v>
      </c>
      <c r="J82" s="44" t="s">
        <v>44</v>
      </c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140">
        <v>0</v>
      </c>
      <c r="I83" s="131">
        <v>28</v>
      </c>
      <c r="J83" s="44" t="s">
        <v>45</v>
      </c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61">
        <v>0</v>
      </c>
      <c r="I84" s="131">
        <v>29</v>
      </c>
      <c r="J84" s="44" t="s">
        <v>79</v>
      </c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61">
        <v>0</v>
      </c>
      <c r="I85" s="131">
        <v>30</v>
      </c>
      <c r="J85" s="44" t="s">
        <v>47</v>
      </c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61">
        <v>0</v>
      </c>
      <c r="I86" s="131">
        <v>32</v>
      </c>
      <c r="J86" s="44" t="s">
        <v>49</v>
      </c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61">
        <v>0</v>
      </c>
      <c r="I87" s="131">
        <v>35</v>
      </c>
      <c r="J87" s="44" t="s">
        <v>50</v>
      </c>
      <c r="Q87" s="1"/>
      <c r="R87" s="66"/>
      <c r="S87" s="33"/>
      <c r="T87" s="33"/>
      <c r="U87" s="33"/>
      <c r="V87" s="33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61">
        <v>0</v>
      </c>
      <c r="I88" s="131">
        <v>37</v>
      </c>
      <c r="J88" s="44" t="s">
        <v>51</v>
      </c>
      <c r="Q88" s="1"/>
      <c r="R88" s="66"/>
      <c r="S88" s="41"/>
      <c r="T88" s="4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140">
        <v>0</v>
      </c>
      <c r="I89" s="131">
        <v>39</v>
      </c>
      <c r="J89" s="44" t="s">
        <v>53</v>
      </c>
      <c r="Q89" s="1"/>
      <c r="R89" s="6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95">
        <f>SUM(H50:H89)</f>
        <v>62003</v>
      </c>
      <c r="I90" s="131"/>
      <c r="J90" s="5" t="s">
        <v>72</v>
      </c>
      <c r="Q90" s="1"/>
      <c r="R90" s="17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7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7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7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7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7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37" t="s">
        <v>235</v>
      </c>
      <c r="I1" t="s">
        <v>73</v>
      </c>
      <c r="J1" s="64"/>
      <c r="K1" s="1"/>
      <c r="L1" s="65"/>
      <c r="N1" s="65"/>
      <c r="O1" s="66"/>
      <c r="Q1" s="1"/>
      <c r="R1" s="1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404" t="s">
        <v>223</v>
      </c>
      <c r="I2" s="5"/>
      <c r="J2" s="409" t="s">
        <v>235</v>
      </c>
      <c r="K2" s="129"/>
      <c r="L2" s="396" t="s">
        <v>224</v>
      </c>
      <c r="N2" s="66"/>
      <c r="O2" s="2"/>
      <c r="Q2" s="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30" ht="13.5" customHeight="1">
      <c r="H3" s="30" t="s">
        <v>233</v>
      </c>
      <c r="I3" s="5"/>
      <c r="J3" s="249" t="s">
        <v>21</v>
      </c>
      <c r="K3" s="129"/>
      <c r="L3" s="149" t="s">
        <v>233</v>
      </c>
      <c r="N3" s="66"/>
      <c r="O3" s="2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41">
        <v>60725</v>
      </c>
      <c r="I4" s="131">
        <v>33</v>
      </c>
      <c r="J4" s="337" t="s">
        <v>0</v>
      </c>
      <c r="K4" s="199">
        <f>SUM(I4)</f>
        <v>33</v>
      </c>
      <c r="L4" s="353">
        <v>44673</v>
      </c>
      <c r="M4" s="150"/>
      <c r="N4" s="147"/>
      <c r="O4" s="2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40">
        <v>16277</v>
      </c>
      <c r="I5" s="131">
        <v>34</v>
      </c>
      <c r="J5" s="337" t="s">
        <v>1</v>
      </c>
      <c r="K5" s="199">
        <f aca="true" t="shared" si="0" ref="K5:K13">SUM(I5)</f>
        <v>34</v>
      </c>
      <c r="L5" s="383">
        <v>15145</v>
      </c>
      <c r="M5" s="150"/>
      <c r="N5" s="147"/>
      <c r="O5" s="2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40">
        <v>11085</v>
      </c>
      <c r="I6" s="131">
        <v>40</v>
      </c>
      <c r="J6" s="337" t="s">
        <v>2</v>
      </c>
      <c r="K6" s="199">
        <f t="shared" si="0"/>
        <v>40</v>
      </c>
      <c r="L6" s="383">
        <v>18530</v>
      </c>
      <c r="M6" s="150"/>
      <c r="N6" s="142"/>
      <c r="O6" s="2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40">
        <v>8314</v>
      </c>
      <c r="I7" s="131">
        <v>25</v>
      </c>
      <c r="J7" s="337" t="s">
        <v>42</v>
      </c>
      <c r="K7" s="199">
        <f t="shared" si="0"/>
        <v>25</v>
      </c>
      <c r="L7" s="383">
        <v>6156</v>
      </c>
      <c r="M7" s="150"/>
      <c r="O7" s="2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40">
        <v>5399</v>
      </c>
      <c r="I8" s="131">
        <v>13</v>
      </c>
      <c r="J8" s="337" t="s">
        <v>7</v>
      </c>
      <c r="K8" s="199">
        <f t="shared" si="0"/>
        <v>13</v>
      </c>
      <c r="L8" s="383">
        <v>4865</v>
      </c>
      <c r="M8" s="150"/>
      <c r="N8" s="147"/>
      <c r="O8" s="2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40">
        <v>5270</v>
      </c>
      <c r="I9" s="131">
        <v>24</v>
      </c>
      <c r="J9" s="337" t="s">
        <v>41</v>
      </c>
      <c r="K9" s="199">
        <f t="shared" si="0"/>
        <v>24</v>
      </c>
      <c r="L9" s="383">
        <v>7684</v>
      </c>
      <c r="M9" s="150"/>
      <c r="O9" s="2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40">
        <v>2380</v>
      </c>
      <c r="I10" s="131">
        <v>14</v>
      </c>
      <c r="J10" s="337" t="s">
        <v>32</v>
      </c>
      <c r="K10" s="199">
        <f t="shared" si="0"/>
        <v>14</v>
      </c>
      <c r="L10" s="383">
        <v>4196</v>
      </c>
      <c r="M10" s="150"/>
      <c r="O10" s="2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40">
        <v>2146</v>
      </c>
      <c r="I11" s="131">
        <v>26</v>
      </c>
      <c r="J11" s="337" t="s">
        <v>43</v>
      </c>
      <c r="K11" s="199">
        <f t="shared" si="0"/>
        <v>26</v>
      </c>
      <c r="L11" s="383">
        <v>1881</v>
      </c>
      <c r="M11" s="150"/>
      <c r="O11" s="2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40">
        <v>2101</v>
      </c>
      <c r="I12" s="131">
        <v>22</v>
      </c>
      <c r="J12" s="337" t="s">
        <v>39</v>
      </c>
      <c r="K12" s="199">
        <f t="shared" si="0"/>
        <v>22</v>
      </c>
      <c r="L12" s="383">
        <v>3412</v>
      </c>
      <c r="M12" s="150"/>
      <c r="O12" s="1"/>
      <c r="Q12" s="1"/>
      <c r="R12" s="66"/>
      <c r="S12" s="33"/>
      <c r="T12" s="33"/>
      <c r="U12" s="143"/>
      <c r="V12" s="33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14">
        <v>2005</v>
      </c>
      <c r="I13" s="230">
        <v>12</v>
      </c>
      <c r="J13" s="342" t="s">
        <v>31</v>
      </c>
      <c r="K13" s="405">
        <f t="shared" si="0"/>
        <v>12</v>
      </c>
      <c r="L13" s="354">
        <v>3003</v>
      </c>
      <c r="M13" s="151"/>
      <c r="N13" s="152"/>
      <c r="O13" s="1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40">
        <v>1376</v>
      </c>
      <c r="I14" s="200">
        <v>9</v>
      </c>
      <c r="J14" s="428" t="s">
        <v>28</v>
      </c>
      <c r="K14" s="129" t="s">
        <v>9</v>
      </c>
      <c r="L14" s="408">
        <v>116946</v>
      </c>
      <c r="N14" s="66"/>
      <c r="O14" s="1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40">
        <v>1245</v>
      </c>
      <c r="I15" s="131">
        <v>17</v>
      </c>
      <c r="J15" s="337" t="s">
        <v>34</v>
      </c>
      <c r="K15" s="70"/>
      <c r="L15" s="33"/>
      <c r="N15" s="74"/>
      <c r="O15" s="1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40">
        <v>1085</v>
      </c>
      <c r="I16" s="131">
        <v>31</v>
      </c>
      <c r="J16" s="337" t="s">
        <v>48</v>
      </c>
      <c r="K16" s="70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40">
        <v>1075</v>
      </c>
      <c r="I17" s="131">
        <v>36</v>
      </c>
      <c r="J17" s="337" t="s">
        <v>5</v>
      </c>
      <c r="K17" s="63"/>
      <c r="L17" s="3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201">
        <v>718</v>
      </c>
      <c r="I18" s="131">
        <v>21</v>
      </c>
      <c r="J18" s="337" t="s">
        <v>38</v>
      </c>
      <c r="K18" s="63"/>
      <c r="L18" s="33"/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41">
        <v>331</v>
      </c>
      <c r="I19" s="131">
        <v>6</v>
      </c>
      <c r="J19" s="337" t="s">
        <v>25</v>
      </c>
      <c r="K19" s="1"/>
      <c r="L19" s="74" t="s">
        <v>105</v>
      </c>
      <c r="M19" s="146" t="s">
        <v>93</v>
      </c>
      <c r="N19" s="59" t="s">
        <v>114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40">
        <v>325</v>
      </c>
      <c r="I20" s="131">
        <v>16</v>
      </c>
      <c r="J20" s="337" t="s">
        <v>3</v>
      </c>
      <c r="K20" s="199">
        <f>SUM(I4)</f>
        <v>33</v>
      </c>
      <c r="L20" s="337" t="s">
        <v>0</v>
      </c>
      <c r="M20" s="348">
        <v>68217</v>
      </c>
      <c r="N20" s="141">
        <f>SUM(H4)</f>
        <v>60725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4" t="s">
        <v>60</v>
      </c>
      <c r="B21" s="85" t="s">
        <v>77</v>
      </c>
      <c r="C21" s="85" t="s">
        <v>213</v>
      </c>
      <c r="D21" s="85" t="s">
        <v>161</v>
      </c>
      <c r="E21" s="85" t="s">
        <v>75</v>
      </c>
      <c r="F21" s="85" t="s">
        <v>74</v>
      </c>
      <c r="G21" s="86" t="s">
        <v>76</v>
      </c>
      <c r="H21" s="140">
        <v>266</v>
      </c>
      <c r="I21" s="131">
        <v>39</v>
      </c>
      <c r="J21" s="337" t="s">
        <v>53</v>
      </c>
      <c r="K21" s="199">
        <f aca="true" t="shared" si="1" ref="K21:K29">SUM(I5)</f>
        <v>34</v>
      </c>
      <c r="L21" s="337" t="s">
        <v>1</v>
      </c>
      <c r="M21" s="349">
        <v>16923</v>
      </c>
      <c r="N21" s="141">
        <f aca="true" t="shared" si="2" ref="N21:N29">SUM(H5)</f>
        <v>16277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7">
        <v>1</v>
      </c>
      <c r="B22" s="337" t="s">
        <v>0</v>
      </c>
      <c r="C22" s="60">
        <f>SUM(H4)</f>
        <v>60725</v>
      </c>
      <c r="D22" s="153">
        <f>SUM(L4)</f>
        <v>44673</v>
      </c>
      <c r="E22" s="81">
        <f aca="true" t="shared" si="3" ref="E22:E31">SUM(N20/M20*100)</f>
        <v>89.0174003547503</v>
      </c>
      <c r="F22" s="75">
        <f aca="true" t="shared" si="4" ref="F22:F32">SUM(C22/D22*100)</f>
        <v>135.93221856602423</v>
      </c>
      <c r="G22" s="88"/>
      <c r="H22" s="140">
        <v>239</v>
      </c>
      <c r="I22" s="131">
        <v>38</v>
      </c>
      <c r="J22" s="337" t="s">
        <v>52</v>
      </c>
      <c r="K22" s="199">
        <f t="shared" si="1"/>
        <v>40</v>
      </c>
      <c r="L22" s="337" t="s">
        <v>2</v>
      </c>
      <c r="M22" s="349">
        <v>16004</v>
      </c>
      <c r="N22" s="141">
        <f t="shared" si="2"/>
        <v>11085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7">
        <v>2</v>
      </c>
      <c r="B23" s="337" t="s">
        <v>1</v>
      </c>
      <c r="C23" s="60">
        <f aca="true" t="shared" si="5" ref="C23:C31">SUM(H5)</f>
        <v>16277</v>
      </c>
      <c r="D23" s="153">
        <f aca="true" t="shared" si="6" ref="D23:D31">SUM(L5)</f>
        <v>15145</v>
      </c>
      <c r="E23" s="81">
        <f t="shared" si="3"/>
        <v>96.18270992140874</v>
      </c>
      <c r="F23" s="75">
        <f t="shared" si="4"/>
        <v>107.47441399801916</v>
      </c>
      <c r="G23" s="88"/>
      <c r="H23" s="140">
        <v>204</v>
      </c>
      <c r="I23" s="131">
        <v>32</v>
      </c>
      <c r="J23" s="337" t="s">
        <v>49</v>
      </c>
      <c r="K23" s="199">
        <f t="shared" si="1"/>
        <v>25</v>
      </c>
      <c r="L23" s="337" t="s">
        <v>42</v>
      </c>
      <c r="M23" s="349">
        <v>7064</v>
      </c>
      <c r="N23" s="141">
        <f t="shared" si="2"/>
        <v>8314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7">
        <v>3</v>
      </c>
      <c r="B24" s="337" t="s">
        <v>2</v>
      </c>
      <c r="C24" s="60">
        <f t="shared" si="5"/>
        <v>11085</v>
      </c>
      <c r="D24" s="153">
        <f t="shared" si="6"/>
        <v>18530</v>
      </c>
      <c r="E24" s="81">
        <f t="shared" si="3"/>
        <v>69.26393401649588</v>
      </c>
      <c r="F24" s="75">
        <f t="shared" si="4"/>
        <v>59.82191041554237</v>
      </c>
      <c r="G24" s="88"/>
      <c r="H24" s="140">
        <v>200</v>
      </c>
      <c r="I24" s="131">
        <v>2</v>
      </c>
      <c r="J24" s="337" t="s">
        <v>6</v>
      </c>
      <c r="K24" s="199">
        <f t="shared" si="1"/>
        <v>13</v>
      </c>
      <c r="L24" s="337" t="s">
        <v>7</v>
      </c>
      <c r="M24" s="349">
        <v>5387</v>
      </c>
      <c r="N24" s="141">
        <f t="shared" si="2"/>
        <v>5399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7">
        <v>4</v>
      </c>
      <c r="B25" s="337" t="s">
        <v>42</v>
      </c>
      <c r="C25" s="60">
        <f t="shared" si="5"/>
        <v>8314</v>
      </c>
      <c r="D25" s="153">
        <f t="shared" si="6"/>
        <v>6156</v>
      </c>
      <c r="E25" s="81">
        <f t="shared" si="3"/>
        <v>117.69535673839184</v>
      </c>
      <c r="F25" s="75">
        <f t="shared" si="4"/>
        <v>135.05523066926574</v>
      </c>
      <c r="G25" s="88"/>
      <c r="H25" s="140">
        <v>134</v>
      </c>
      <c r="I25" s="131">
        <v>20</v>
      </c>
      <c r="J25" s="337" t="s">
        <v>37</v>
      </c>
      <c r="K25" s="199">
        <f t="shared" si="1"/>
        <v>24</v>
      </c>
      <c r="L25" s="337" t="s">
        <v>41</v>
      </c>
      <c r="M25" s="349">
        <v>8424</v>
      </c>
      <c r="N25" s="141">
        <f t="shared" si="2"/>
        <v>5270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7">
        <v>5</v>
      </c>
      <c r="B26" s="337" t="s">
        <v>7</v>
      </c>
      <c r="C26" s="60">
        <f t="shared" si="5"/>
        <v>5399</v>
      </c>
      <c r="D26" s="153">
        <f t="shared" si="6"/>
        <v>4865</v>
      </c>
      <c r="E26" s="81">
        <f t="shared" si="3"/>
        <v>100.22275849266752</v>
      </c>
      <c r="F26" s="75">
        <f t="shared" si="4"/>
        <v>110.97636176772868</v>
      </c>
      <c r="G26" s="98"/>
      <c r="H26" s="140">
        <v>133</v>
      </c>
      <c r="I26" s="131">
        <v>29</v>
      </c>
      <c r="J26" s="337" t="s">
        <v>205</v>
      </c>
      <c r="K26" s="199">
        <f t="shared" si="1"/>
        <v>14</v>
      </c>
      <c r="L26" s="337" t="s">
        <v>32</v>
      </c>
      <c r="M26" s="349">
        <v>2934</v>
      </c>
      <c r="N26" s="141">
        <f t="shared" si="2"/>
        <v>2380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7">
        <v>6</v>
      </c>
      <c r="B27" s="337" t="s">
        <v>41</v>
      </c>
      <c r="C27" s="60">
        <f t="shared" si="5"/>
        <v>5270</v>
      </c>
      <c r="D27" s="153">
        <f t="shared" si="6"/>
        <v>7684</v>
      </c>
      <c r="E27" s="81">
        <f t="shared" si="3"/>
        <v>62.55935422602089</v>
      </c>
      <c r="F27" s="75">
        <f t="shared" si="4"/>
        <v>68.58407079646017</v>
      </c>
      <c r="G27" s="102"/>
      <c r="H27" s="140">
        <v>115</v>
      </c>
      <c r="I27" s="131">
        <v>18</v>
      </c>
      <c r="J27" s="337" t="s">
        <v>35</v>
      </c>
      <c r="K27" s="199">
        <f t="shared" si="1"/>
        <v>26</v>
      </c>
      <c r="L27" s="337" t="s">
        <v>43</v>
      </c>
      <c r="M27" s="349">
        <v>2130</v>
      </c>
      <c r="N27" s="141">
        <f t="shared" si="2"/>
        <v>2146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7">
        <v>7</v>
      </c>
      <c r="B28" s="337" t="s">
        <v>32</v>
      </c>
      <c r="C28" s="60">
        <f t="shared" si="5"/>
        <v>2380</v>
      </c>
      <c r="D28" s="153">
        <f t="shared" si="6"/>
        <v>4196</v>
      </c>
      <c r="E28" s="81">
        <f t="shared" si="3"/>
        <v>81.11792774369462</v>
      </c>
      <c r="F28" s="75">
        <f t="shared" si="4"/>
        <v>56.7206863679695</v>
      </c>
      <c r="G28" s="88"/>
      <c r="H28" s="140">
        <v>105</v>
      </c>
      <c r="I28" s="131">
        <v>11</v>
      </c>
      <c r="J28" s="337" t="s">
        <v>30</v>
      </c>
      <c r="K28" s="199">
        <f t="shared" si="1"/>
        <v>22</v>
      </c>
      <c r="L28" s="337" t="s">
        <v>39</v>
      </c>
      <c r="M28" s="349">
        <v>2554</v>
      </c>
      <c r="N28" s="141">
        <f t="shared" si="2"/>
        <v>2101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7">
        <v>8</v>
      </c>
      <c r="B29" s="337" t="s">
        <v>43</v>
      </c>
      <c r="C29" s="60">
        <f t="shared" si="5"/>
        <v>2146</v>
      </c>
      <c r="D29" s="153">
        <f t="shared" si="6"/>
        <v>1881</v>
      </c>
      <c r="E29" s="81">
        <f t="shared" si="3"/>
        <v>100.75117370892019</v>
      </c>
      <c r="F29" s="75">
        <f t="shared" si="4"/>
        <v>114.0882509303562</v>
      </c>
      <c r="G29" s="99"/>
      <c r="H29" s="140">
        <v>60</v>
      </c>
      <c r="I29" s="131">
        <v>15</v>
      </c>
      <c r="J29" s="337" t="s">
        <v>33</v>
      </c>
      <c r="K29" s="405">
        <f t="shared" si="1"/>
        <v>12</v>
      </c>
      <c r="L29" s="342" t="s">
        <v>31</v>
      </c>
      <c r="M29" s="406">
        <v>2557</v>
      </c>
      <c r="N29" s="363">
        <f t="shared" si="2"/>
        <v>2005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>
      <c r="A30" s="87">
        <v>9</v>
      </c>
      <c r="B30" s="337" t="s">
        <v>39</v>
      </c>
      <c r="C30" s="60">
        <f t="shared" si="5"/>
        <v>2101</v>
      </c>
      <c r="D30" s="153">
        <f t="shared" si="6"/>
        <v>3412</v>
      </c>
      <c r="E30" s="81">
        <f t="shared" si="3"/>
        <v>82.26311667971808</v>
      </c>
      <c r="F30" s="75">
        <f t="shared" si="4"/>
        <v>61.5767878077374</v>
      </c>
      <c r="G30" s="98"/>
      <c r="H30" s="140">
        <v>40</v>
      </c>
      <c r="I30" s="131">
        <v>1</v>
      </c>
      <c r="J30" s="337" t="s">
        <v>4</v>
      </c>
      <c r="K30" s="187"/>
      <c r="L30" s="187" t="s">
        <v>92</v>
      </c>
      <c r="M30" s="407">
        <v>141470</v>
      </c>
      <c r="N30" s="378">
        <f>SUM(H44)</f>
        <v>123384</v>
      </c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100">
        <v>10</v>
      </c>
      <c r="B31" s="342" t="s">
        <v>31</v>
      </c>
      <c r="C31" s="60">
        <f t="shared" si="5"/>
        <v>2005</v>
      </c>
      <c r="D31" s="153">
        <f t="shared" si="6"/>
        <v>3003</v>
      </c>
      <c r="E31" s="82">
        <f t="shared" si="3"/>
        <v>78.41220179898318</v>
      </c>
      <c r="F31" s="89">
        <f t="shared" si="4"/>
        <v>66.76656676656677</v>
      </c>
      <c r="G31" s="101"/>
      <c r="H31" s="140">
        <v>30</v>
      </c>
      <c r="I31" s="131">
        <v>4</v>
      </c>
      <c r="J31" s="337" t="s">
        <v>23</v>
      </c>
      <c r="K31" s="63"/>
      <c r="L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91"/>
      <c r="B32" s="92" t="s">
        <v>83</v>
      </c>
      <c r="C32" s="93">
        <f>SUM(H44)</f>
        <v>123384</v>
      </c>
      <c r="D32" s="93">
        <f>SUM(L14)</f>
        <v>116946</v>
      </c>
      <c r="E32" s="94">
        <f>SUM(N30/M30*100)</f>
        <v>87.21566409839542</v>
      </c>
      <c r="F32" s="89">
        <f t="shared" si="4"/>
        <v>105.50510492021958</v>
      </c>
      <c r="G32" s="97"/>
      <c r="H32" s="141">
        <v>1</v>
      </c>
      <c r="I32" s="131">
        <v>23</v>
      </c>
      <c r="J32" s="337" t="s">
        <v>40</v>
      </c>
      <c r="K32" s="63"/>
      <c r="L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40">
        <v>0</v>
      </c>
      <c r="I33" s="131">
        <v>3</v>
      </c>
      <c r="J33" s="337" t="s">
        <v>22</v>
      </c>
      <c r="K33" s="63"/>
      <c r="L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201">
        <v>0</v>
      </c>
      <c r="I34" s="131">
        <v>5</v>
      </c>
      <c r="J34" s="337" t="s">
        <v>24</v>
      </c>
      <c r="K34" s="63"/>
      <c r="L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41">
        <v>0</v>
      </c>
      <c r="I35" s="131">
        <v>7</v>
      </c>
      <c r="J35" s="337" t="s">
        <v>26</v>
      </c>
      <c r="K35" s="63"/>
      <c r="L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40">
        <v>0</v>
      </c>
      <c r="I36" s="131">
        <v>8</v>
      </c>
      <c r="J36" s="337" t="s">
        <v>27</v>
      </c>
      <c r="K36" s="63"/>
      <c r="L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40">
        <v>0</v>
      </c>
      <c r="I37" s="131">
        <v>10</v>
      </c>
      <c r="J37" s="337" t="s">
        <v>29</v>
      </c>
      <c r="K37" s="63"/>
      <c r="L37" s="33"/>
      <c r="Q37" s="1"/>
      <c r="R37" s="66"/>
      <c r="S37" s="33"/>
      <c r="T37" s="33"/>
      <c r="U37" s="33"/>
      <c r="V37" s="143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40">
        <v>0</v>
      </c>
      <c r="I38" s="131">
        <v>19</v>
      </c>
      <c r="J38" s="337" t="s">
        <v>36</v>
      </c>
      <c r="K38" s="63"/>
      <c r="L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40">
        <v>0</v>
      </c>
      <c r="I39" s="131">
        <v>27</v>
      </c>
      <c r="J39" s="337" t="s">
        <v>44</v>
      </c>
      <c r="K39" s="63"/>
      <c r="L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40">
        <v>0</v>
      </c>
      <c r="I40" s="131">
        <v>28</v>
      </c>
      <c r="J40" s="337" t="s">
        <v>45</v>
      </c>
      <c r="K40" s="63"/>
      <c r="L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40">
        <v>0</v>
      </c>
      <c r="I41" s="131">
        <v>30</v>
      </c>
      <c r="J41" s="337" t="s">
        <v>47</v>
      </c>
      <c r="K41" s="63"/>
      <c r="L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40">
        <v>0</v>
      </c>
      <c r="I42" s="131">
        <v>35</v>
      </c>
      <c r="J42" s="337" t="s">
        <v>50</v>
      </c>
      <c r="K42" s="63"/>
      <c r="L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40">
        <v>0</v>
      </c>
      <c r="I43" s="131">
        <v>37</v>
      </c>
      <c r="J43" s="337" t="s">
        <v>51</v>
      </c>
      <c r="K43" s="63"/>
      <c r="L43" s="33"/>
      <c r="Q43" s="1"/>
      <c r="R43" s="66"/>
      <c r="S43" s="41"/>
      <c r="T43" s="41"/>
      <c r="U43" s="41"/>
      <c r="V43" s="41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95">
        <f>SUM(H4:H43)</f>
        <v>123384</v>
      </c>
      <c r="I44" s="5"/>
      <c r="J44" s="336" t="s">
        <v>247</v>
      </c>
      <c r="K44" s="78"/>
      <c r="L44" s="1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9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5"/>
      <c r="S46" s="1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9:30" ht="13.5" customHeight="1">
      <c r="I47" t="s">
        <v>73</v>
      </c>
      <c r="J47" s="64"/>
      <c r="K47" s="1"/>
      <c r="L47" s="65"/>
      <c r="N47" s="65"/>
      <c r="Q47" s="1"/>
      <c r="R47" s="66"/>
      <c r="S47" s="33"/>
      <c r="T47" s="33"/>
      <c r="U47" s="33"/>
      <c r="V47" s="33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411" t="s">
        <v>221</v>
      </c>
      <c r="I48" s="5"/>
      <c r="J48" s="398" t="s">
        <v>238</v>
      </c>
      <c r="K48" s="129"/>
      <c r="L48" s="422" t="s">
        <v>225</v>
      </c>
      <c r="N48" s="66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233</v>
      </c>
      <c r="I49" s="5"/>
      <c r="J49" s="249" t="s">
        <v>21</v>
      </c>
      <c r="K49" s="154"/>
      <c r="L49" s="148" t="s">
        <v>233</v>
      </c>
      <c r="N49" s="66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41">
        <v>59899</v>
      </c>
      <c r="I50" s="337">
        <v>16</v>
      </c>
      <c r="J50" s="336" t="s">
        <v>3</v>
      </c>
      <c r="K50" s="202">
        <f>SUM(I50)</f>
        <v>16</v>
      </c>
      <c r="L50" s="423">
        <v>28769</v>
      </c>
      <c r="M50" s="126"/>
      <c r="N50" s="66"/>
      <c r="O50" s="3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40">
        <v>34131</v>
      </c>
      <c r="I51" s="337">
        <v>26</v>
      </c>
      <c r="J51" s="336" t="s">
        <v>43</v>
      </c>
      <c r="K51" s="202">
        <f aca="true" t="shared" si="7" ref="K51:K59">SUM(I51)</f>
        <v>26</v>
      </c>
      <c r="L51" s="424">
        <v>28627</v>
      </c>
      <c r="M51" s="126"/>
      <c r="N51" s="66"/>
      <c r="O51" s="3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40">
        <v>16189</v>
      </c>
      <c r="I52" s="337">
        <v>33</v>
      </c>
      <c r="J52" s="336" t="s">
        <v>0</v>
      </c>
      <c r="K52" s="202">
        <f t="shared" si="7"/>
        <v>33</v>
      </c>
      <c r="L52" s="424">
        <v>15937</v>
      </c>
      <c r="M52" s="126"/>
      <c r="N52" s="66"/>
      <c r="O52" s="3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40">
        <v>15581</v>
      </c>
      <c r="I53" s="337">
        <v>36</v>
      </c>
      <c r="J53" s="336" t="s">
        <v>5</v>
      </c>
      <c r="K53" s="202">
        <f t="shared" si="7"/>
        <v>36</v>
      </c>
      <c r="L53" s="424">
        <v>11347</v>
      </c>
      <c r="M53" s="126"/>
      <c r="N53" s="66"/>
      <c r="O53" s="1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4" t="s">
        <v>60</v>
      </c>
      <c r="B54" s="85" t="s">
        <v>77</v>
      </c>
      <c r="C54" s="85" t="s">
        <v>213</v>
      </c>
      <c r="D54" s="85" t="s">
        <v>161</v>
      </c>
      <c r="E54" s="85" t="s">
        <v>75</v>
      </c>
      <c r="F54" s="85" t="s">
        <v>74</v>
      </c>
      <c r="G54" s="86" t="s">
        <v>76</v>
      </c>
      <c r="H54" s="140">
        <v>10769</v>
      </c>
      <c r="I54" s="337">
        <v>40</v>
      </c>
      <c r="J54" s="336" t="s">
        <v>2</v>
      </c>
      <c r="K54" s="202">
        <f t="shared" si="7"/>
        <v>40</v>
      </c>
      <c r="L54" s="424">
        <v>9326</v>
      </c>
      <c r="M54" s="126"/>
      <c r="N54" s="66"/>
      <c r="O54" s="1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7">
        <v>1</v>
      </c>
      <c r="B55" s="336" t="s">
        <v>3</v>
      </c>
      <c r="C55" s="60">
        <f>SUM(H50)</f>
        <v>59899</v>
      </c>
      <c r="D55" s="9">
        <f>SUM(L50)</f>
        <v>28769</v>
      </c>
      <c r="E55" s="75">
        <f>SUM(N66/M66*100)</f>
        <v>127.84453503510981</v>
      </c>
      <c r="F55" s="75">
        <f aca="true" t="shared" si="8" ref="F55:F65">SUM(C55/D55*100)</f>
        <v>208.2067503215266</v>
      </c>
      <c r="G55" s="88"/>
      <c r="H55" s="140">
        <v>9117</v>
      </c>
      <c r="I55" s="337">
        <v>17</v>
      </c>
      <c r="J55" s="336" t="s">
        <v>34</v>
      </c>
      <c r="K55" s="202">
        <f t="shared" si="7"/>
        <v>17</v>
      </c>
      <c r="L55" s="424">
        <v>16080</v>
      </c>
      <c r="M55" s="126"/>
      <c r="N55" s="66"/>
      <c r="O55" s="1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7">
        <v>2</v>
      </c>
      <c r="B56" s="336" t="s">
        <v>43</v>
      </c>
      <c r="C56" s="60">
        <f aca="true" t="shared" si="9" ref="C56:C64">SUM(H51)</f>
        <v>34131</v>
      </c>
      <c r="D56" s="9">
        <f aca="true" t="shared" si="10" ref="D56:D64">SUM(L51)</f>
        <v>28627</v>
      </c>
      <c r="E56" s="75">
        <f aca="true" t="shared" si="11" ref="E56:E65">SUM(N67/M67*100)</f>
        <v>93.46861649687807</v>
      </c>
      <c r="F56" s="75">
        <f t="shared" si="8"/>
        <v>119.22660425472455</v>
      </c>
      <c r="G56" s="88"/>
      <c r="H56" s="140">
        <v>8399</v>
      </c>
      <c r="I56" s="337">
        <v>24</v>
      </c>
      <c r="J56" s="336" t="s">
        <v>41</v>
      </c>
      <c r="K56" s="202">
        <f t="shared" si="7"/>
        <v>24</v>
      </c>
      <c r="L56" s="424">
        <v>8351</v>
      </c>
      <c r="M56" s="126"/>
      <c r="N56" s="66"/>
      <c r="O56" s="1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7">
        <v>3</v>
      </c>
      <c r="B57" s="336" t="s">
        <v>0</v>
      </c>
      <c r="C57" s="60">
        <f t="shared" si="9"/>
        <v>16189</v>
      </c>
      <c r="D57" s="9">
        <f t="shared" si="10"/>
        <v>15937</v>
      </c>
      <c r="E57" s="75">
        <f t="shared" si="11"/>
        <v>159.13693109210655</v>
      </c>
      <c r="F57" s="75">
        <f t="shared" si="8"/>
        <v>101.58122607768088</v>
      </c>
      <c r="G57" s="88"/>
      <c r="H57" s="140">
        <v>8013</v>
      </c>
      <c r="I57" s="337">
        <v>38</v>
      </c>
      <c r="J57" s="336" t="s">
        <v>52</v>
      </c>
      <c r="K57" s="202">
        <f t="shared" si="7"/>
        <v>38</v>
      </c>
      <c r="L57" s="424">
        <v>10404</v>
      </c>
      <c r="M57" s="126"/>
      <c r="N57" s="66"/>
      <c r="O57" s="1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7">
        <v>4</v>
      </c>
      <c r="B58" s="336" t="s">
        <v>5</v>
      </c>
      <c r="C58" s="60">
        <f t="shared" si="9"/>
        <v>15581</v>
      </c>
      <c r="D58" s="9">
        <f t="shared" si="10"/>
        <v>11347</v>
      </c>
      <c r="E58" s="75">
        <f t="shared" si="11"/>
        <v>91.28779001640497</v>
      </c>
      <c r="F58" s="75">
        <f t="shared" si="8"/>
        <v>137.3138274433771</v>
      </c>
      <c r="G58" s="88"/>
      <c r="H58" s="239">
        <v>4358</v>
      </c>
      <c r="I58" s="429">
        <v>37</v>
      </c>
      <c r="J58" s="340" t="s">
        <v>51</v>
      </c>
      <c r="K58" s="202">
        <f t="shared" si="7"/>
        <v>37</v>
      </c>
      <c r="L58" s="424">
        <v>4409</v>
      </c>
      <c r="M58" s="126"/>
      <c r="N58" s="66"/>
      <c r="O58" s="1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7">
        <v>5</v>
      </c>
      <c r="B59" s="336" t="s">
        <v>2</v>
      </c>
      <c r="C59" s="60">
        <f t="shared" si="9"/>
        <v>10769</v>
      </c>
      <c r="D59" s="9">
        <f t="shared" si="10"/>
        <v>9326</v>
      </c>
      <c r="E59" s="75">
        <f t="shared" si="11"/>
        <v>127.1728861596599</v>
      </c>
      <c r="F59" s="75">
        <f t="shared" si="8"/>
        <v>115.4728715419258</v>
      </c>
      <c r="G59" s="98"/>
      <c r="H59" s="231">
        <v>3054</v>
      </c>
      <c r="I59" s="342">
        <v>30</v>
      </c>
      <c r="J59" s="341" t="s">
        <v>230</v>
      </c>
      <c r="K59" s="202">
        <f t="shared" si="7"/>
        <v>30</v>
      </c>
      <c r="L59" s="425">
        <v>4143</v>
      </c>
      <c r="M59" s="126"/>
      <c r="N59" s="66"/>
      <c r="O59" s="1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7">
        <v>6</v>
      </c>
      <c r="B60" s="336" t="s">
        <v>34</v>
      </c>
      <c r="C60" s="60">
        <f t="shared" si="9"/>
        <v>9117</v>
      </c>
      <c r="D60" s="9">
        <f t="shared" si="10"/>
        <v>16080</v>
      </c>
      <c r="E60" s="75">
        <f t="shared" si="11"/>
        <v>75.67859218062588</v>
      </c>
      <c r="F60" s="75">
        <f t="shared" si="8"/>
        <v>56.69776119402985</v>
      </c>
      <c r="G60" s="88"/>
      <c r="H60" s="140">
        <v>1953</v>
      </c>
      <c r="I60" s="428">
        <v>35</v>
      </c>
      <c r="J60" s="387" t="s">
        <v>50</v>
      </c>
      <c r="K60" s="129" t="s">
        <v>9</v>
      </c>
      <c r="L60" s="426">
        <v>152401</v>
      </c>
      <c r="O60" s="1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7">
        <v>7</v>
      </c>
      <c r="B61" s="336" t="s">
        <v>41</v>
      </c>
      <c r="C61" s="60">
        <f t="shared" si="9"/>
        <v>8399</v>
      </c>
      <c r="D61" s="9">
        <f t="shared" si="10"/>
        <v>8351</v>
      </c>
      <c r="E61" s="75">
        <f t="shared" si="11"/>
        <v>94.65795108756903</v>
      </c>
      <c r="F61" s="75">
        <f t="shared" si="8"/>
        <v>100.57478146329781</v>
      </c>
      <c r="G61" s="88"/>
      <c r="H61" s="140">
        <v>1941</v>
      </c>
      <c r="I61" s="336">
        <v>15</v>
      </c>
      <c r="J61" s="336" t="s">
        <v>33</v>
      </c>
      <c r="K61" s="70"/>
      <c r="L61" s="33"/>
      <c r="N61" s="74"/>
      <c r="O61" s="1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7">
        <v>8</v>
      </c>
      <c r="B62" s="336" t="s">
        <v>52</v>
      </c>
      <c r="C62" s="60">
        <f t="shared" si="9"/>
        <v>8013</v>
      </c>
      <c r="D62" s="9">
        <f t="shared" si="10"/>
        <v>10404</v>
      </c>
      <c r="E62" s="75">
        <f t="shared" si="11"/>
        <v>105.82408874801901</v>
      </c>
      <c r="F62" s="75">
        <f t="shared" si="8"/>
        <v>77.01845444059977</v>
      </c>
      <c r="G62" s="99"/>
      <c r="H62" s="140">
        <v>1834</v>
      </c>
      <c r="I62" s="337">
        <v>29</v>
      </c>
      <c r="J62" s="336" t="s">
        <v>205</v>
      </c>
      <c r="K62" s="70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7">
        <v>9</v>
      </c>
      <c r="B63" s="340" t="s">
        <v>51</v>
      </c>
      <c r="C63" s="60">
        <f t="shared" si="9"/>
        <v>4358</v>
      </c>
      <c r="D63" s="9">
        <f t="shared" si="10"/>
        <v>4409</v>
      </c>
      <c r="E63" s="75">
        <f t="shared" si="11"/>
        <v>118.32745044800434</v>
      </c>
      <c r="F63" s="75">
        <f t="shared" si="8"/>
        <v>98.84327511907462</v>
      </c>
      <c r="G63" s="98"/>
      <c r="H63" s="140">
        <v>1752</v>
      </c>
      <c r="I63" s="337">
        <v>34</v>
      </c>
      <c r="J63" s="336" t="s">
        <v>1</v>
      </c>
      <c r="K63" s="63"/>
      <c r="L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100">
        <v>10</v>
      </c>
      <c r="B64" s="341" t="s">
        <v>230</v>
      </c>
      <c r="C64" s="60">
        <f t="shared" si="9"/>
        <v>3054</v>
      </c>
      <c r="D64" s="9">
        <f t="shared" si="10"/>
        <v>4143</v>
      </c>
      <c r="E64" s="83">
        <f t="shared" si="11"/>
        <v>98.04173354735153</v>
      </c>
      <c r="F64" s="83">
        <f t="shared" si="8"/>
        <v>73.71469949312093</v>
      </c>
      <c r="G64" s="101"/>
      <c r="H64" s="201">
        <v>1314</v>
      </c>
      <c r="I64" s="337">
        <v>14</v>
      </c>
      <c r="J64" s="336" t="s">
        <v>32</v>
      </c>
      <c r="K64" s="63"/>
      <c r="L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91"/>
      <c r="B65" s="92" t="s">
        <v>83</v>
      </c>
      <c r="C65" s="93">
        <f>SUM(H90)</f>
        <v>182486</v>
      </c>
      <c r="D65" s="93">
        <f>SUM(L60)</f>
        <v>152401</v>
      </c>
      <c r="E65" s="96">
        <f t="shared" si="11"/>
        <v>107.84587199338101</v>
      </c>
      <c r="F65" s="96">
        <f t="shared" si="8"/>
        <v>119.74068411624597</v>
      </c>
      <c r="G65" s="97"/>
      <c r="H65" s="141">
        <v>1144</v>
      </c>
      <c r="I65" s="336">
        <v>25</v>
      </c>
      <c r="J65" s="336" t="s">
        <v>42</v>
      </c>
      <c r="K65" s="1"/>
      <c r="L65" s="427" t="s">
        <v>238</v>
      </c>
      <c r="M65" s="244" t="s">
        <v>125</v>
      </c>
      <c r="N65" t="s">
        <v>114</v>
      </c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40">
        <v>979</v>
      </c>
      <c r="I66" s="336">
        <v>9</v>
      </c>
      <c r="J66" s="336" t="s">
        <v>28</v>
      </c>
      <c r="K66" s="193">
        <f>SUM(I50)</f>
        <v>16</v>
      </c>
      <c r="L66" s="336" t="s">
        <v>3</v>
      </c>
      <c r="M66" s="357">
        <v>46853</v>
      </c>
      <c r="N66" s="141">
        <f>SUM(H50)</f>
        <v>59899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40">
        <v>581</v>
      </c>
      <c r="I67" s="336">
        <v>1</v>
      </c>
      <c r="J67" s="336" t="s">
        <v>4</v>
      </c>
      <c r="K67" s="193">
        <f aca="true" t="shared" si="12" ref="K67:K75">SUM(I51)</f>
        <v>26</v>
      </c>
      <c r="L67" s="336" t="s">
        <v>43</v>
      </c>
      <c r="M67" s="358">
        <v>36516</v>
      </c>
      <c r="N67" s="141">
        <f aca="true" t="shared" si="13" ref="N67:N75">SUM(H51)</f>
        <v>34131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3"/>
      <c r="D68" s="1"/>
      <c r="H68" s="140">
        <v>345</v>
      </c>
      <c r="I68" s="336">
        <v>13</v>
      </c>
      <c r="J68" s="336" t="s">
        <v>7</v>
      </c>
      <c r="K68" s="193">
        <f t="shared" si="12"/>
        <v>33</v>
      </c>
      <c r="L68" s="336" t="s">
        <v>0</v>
      </c>
      <c r="M68" s="358">
        <v>10173</v>
      </c>
      <c r="N68" s="141">
        <f t="shared" si="13"/>
        <v>16189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40">
        <v>321</v>
      </c>
      <c r="I69" s="336">
        <v>28</v>
      </c>
      <c r="J69" s="336" t="s">
        <v>45</v>
      </c>
      <c r="K69" s="193">
        <f t="shared" si="12"/>
        <v>36</v>
      </c>
      <c r="L69" s="336" t="s">
        <v>5</v>
      </c>
      <c r="M69" s="358">
        <v>17068</v>
      </c>
      <c r="N69" s="141">
        <f t="shared" si="13"/>
        <v>15581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40">
        <v>263</v>
      </c>
      <c r="I70" s="336">
        <v>22</v>
      </c>
      <c r="J70" s="336" t="s">
        <v>39</v>
      </c>
      <c r="K70" s="193">
        <f t="shared" si="12"/>
        <v>40</v>
      </c>
      <c r="L70" s="336" t="s">
        <v>2</v>
      </c>
      <c r="M70" s="358">
        <v>8468</v>
      </c>
      <c r="N70" s="141">
        <f t="shared" si="13"/>
        <v>10769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40">
        <v>244</v>
      </c>
      <c r="I71" s="336">
        <v>21</v>
      </c>
      <c r="J71" s="336" t="s">
        <v>38</v>
      </c>
      <c r="K71" s="193">
        <f t="shared" si="12"/>
        <v>17</v>
      </c>
      <c r="L71" s="336" t="s">
        <v>34</v>
      </c>
      <c r="M71" s="358">
        <v>12047</v>
      </c>
      <c r="N71" s="141">
        <f t="shared" si="13"/>
        <v>9117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40">
        <v>121</v>
      </c>
      <c r="I72" s="336">
        <v>4</v>
      </c>
      <c r="J72" s="336" t="s">
        <v>23</v>
      </c>
      <c r="K72" s="193">
        <f t="shared" si="12"/>
        <v>24</v>
      </c>
      <c r="L72" s="336" t="s">
        <v>41</v>
      </c>
      <c r="M72" s="358">
        <v>8873</v>
      </c>
      <c r="N72" s="141">
        <f t="shared" si="13"/>
        <v>8399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40">
        <v>69</v>
      </c>
      <c r="I73" s="336">
        <v>27</v>
      </c>
      <c r="J73" s="336" t="s">
        <v>44</v>
      </c>
      <c r="K73" s="193">
        <f t="shared" si="12"/>
        <v>38</v>
      </c>
      <c r="L73" s="336" t="s">
        <v>52</v>
      </c>
      <c r="M73" s="358">
        <v>7572</v>
      </c>
      <c r="N73" s="141">
        <f t="shared" si="13"/>
        <v>8013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40">
        <v>64</v>
      </c>
      <c r="I74" s="336">
        <v>23</v>
      </c>
      <c r="J74" s="336" t="s">
        <v>40</v>
      </c>
      <c r="K74" s="193">
        <f t="shared" si="12"/>
        <v>37</v>
      </c>
      <c r="L74" s="340" t="s">
        <v>51</v>
      </c>
      <c r="M74" s="358">
        <v>3683</v>
      </c>
      <c r="N74" s="141">
        <f t="shared" si="13"/>
        <v>4358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40">
        <v>13</v>
      </c>
      <c r="I75" s="336">
        <v>32</v>
      </c>
      <c r="J75" s="336" t="s">
        <v>49</v>
      </c>
      <c r="K75" s="193">
        <f t="shared" si="12"/>
        <v>30</v>
      </c>
      <c r="L75" s="341" t="s">
        <v>230</v>
      </c>
      <c r="M75" s="359">
        <v>3115</v>
      </c>
      <c r="N75" s="141">
        <f t="shared" si="13"/>
        <v>3054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</row>
    <row r="76" spans="8:30" ht="13.5" customHeight="1">
      <c r="H76" s="140">
        <v>11</v>
      </c>
      <c r="I76" s="336">
        <v>10</v>
      </c>
      <c r="J76" s="336" t="s">
        <v>29</v>
      </c>
      <c r="K76" s="5"/>
      <c r="L76" s="5" t="s">
        <v>92</v>
      </c>
      <c r="M76" s="360">
        <v>169210</v>
      </c>
      <c r="N76" s="356">
        <f>SUM(H90)</f>
        <v>182486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40">
        <v>10</v>
      </c>
      <c r="I77" s="336">
        <v>19</v>
      </c>
      <c r="J77" s="336" t="s">
        <v>36</v>
      </c>
      <c r="K77" s="63"/>
      <c r="L77" s="33"/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41">
        <v>10</v>
      </c>
      <c r="I78" s="336">
        <v>39</v>
      </c>
      <c r="J78" s="336" t="s">
        <v>53</v>
      </c>
      <c r="K78" s="63"/>
      <c r="L78" s="33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40">
        <v>4</v>
      </c>
      <c r="I79" s="336">
        <v>20</v>
      </c>
      <c r="J79" s="336" t="s">
        <v>37</v>
      </c>
      <c r="K79" s="63"/>
      <c r="L79" s="33"/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201">
        <v>3</v>
      </c>
      <c r="I80" s="336">
        <v>5</v>
      </c>
      <c r="J80" s="336" t="s">
        <v>24</v>
      </c>
      <c r="K80" s="63"/>
      <c r="L80" s="33"/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41">
        <v>0</v>
      </c>
      <c r="I81" s="336">
        <v>2</v>
      </c>
      <c r="J81" s="336" t="s">
        <v>6</v>
      </c>
      <c r="K81" s="63"/>
      <c r="L81" s="33"/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40">
        <v>0</v>
      </c>
      <c r="I82" s="336">
        <v>3</v>
      </c>
      <c r="J82" s="336" t="s">
        <v>22</v>
      </c>
      <c r="K82" s="63"/>
      <c r="L82" s="33"/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40">
        <v>0</v>
      </c>
      <c r="I83" s="336">
        <v>6</v>
      </c>
      <c r="J83" s="336" t="s">
        <v>25</v>
      </c>
      <c r="K83" s="63"/>
      <c r="L83" s="33"/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40">
        <v>0</v>
      </c>
      <c r="I84" s="336">
        <v>7</v>
      </c>
      <c r="J84" s="336" t="s">
        <v>26</v>
      </c>
      <c r="K84" s="63"/>
      <c r="L84" s="33"/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40">
        <v>0</v>
      </c>
      <c r="I85" s="336">
        <v>8</v>
      </c>
      <c r="J85" s="336" t="s">
        <v>27</v>
      </c>
      <c r="K85" s="63"/>
      <c r="L85" s="33"/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40">
        <v>0</v>
      </c>
      <c r="I86" s="336">
        <v>11</v>
      </c>
      <c r="J86" s="336" t="s">
        <v>30</v>
      </c>
      <c r="K86" s="63"/>
      <c r="L86" s="33"/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40">
        <v>0</v>
      </c>
      <c r="I87" s="337">
        <v>12</v>
      </c>
      <c r="J87" s="337" t="s">
        <v>31</v>
      </c>
      <c r="K87" s="63"/>
      <c r="L87" s="33"/>
      <c r="Q87" s="1"/>
      <c r="R87" s="66"/>
      <c r="S87" s="41"/>
      <c r="T87" s="41"/>
      <c r="U87" s="41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40">
        <v>0</v>
      </c>
      <c r="I88" s="336">
        <v>18</v>
      </c>
      <c r="J88" s="336" t="s">
        <v>35</v>
      </c>
      <c r="K88" s="63"/>
      <c r="L88" s="3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40">
        <v>0</v>
      </c>
      <c r="I89" s="336">
        <v>31</v>
      </c>
      <c r="J89" s="336" t="s">
        <v>48</v>
      </c>
      <c r="K89" s="63"/>
      <c r="L89" s="33"/>
    </row>
    <row r="90" spans="8:12" ht="13.5" customHeight="1">
      <c r="H90" s="195">
        <f>SUM(H50:H89)</f>
        <v>182486</v>
      </c>
      <c r="I90" s="5"/>
      <c r="J90" s="10" t="s">
        <v>72</v>
      </c>
      <c r="K90" s="78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59" t="s">
        <v>248</v>
      </c>
      <c r="B1" s="459"/>
      <c r="C1" s="459"/>
      <c r="D1" s="459"/>
      <c r="E1" s="459"/>
      <c r="F1" s="459"/>
      <c r="G1" s="459"/>
      <c r="I1" s="161" t="s">
        <v>99</v>
      </c>
    </row>
    <row r="2" spans="1:12" ht="13.5">
      <c r="A2" s="1"/>
      <c r="B2" s="1"/>
      <c r="C2" s="1"/>
      <c r="D2" s="1"/>
      <c r="E2" s="1"/>
      <c r="F2" s="1"/>
      <c r="G2" s="1"/>
      <c r="I2" s="246" t="s">
        <v>213</v>
      </c>
      <c r="J2" s="246" t="s">
        <v>226</v>
      </c>
      <c r="K2" s="243" t="s">
        <v>161</v>
      </c>
      <c r="L2" s="243" t="s">
        <v>227</v>
      </c>
    </row>
    <row r="3" spans="9:12" ht="13.5">
      <c r="I3" s="44" t="s">
        <v>120</v>
      </c>
      <c r="J3" s="194">
        <v>238880</v>
      </c>
      <c r="K3" s="44" t="s">
        <v>120</v>
      </c>
      <c r="L3" s="206">
        <v>212738</v>
      </c>
    </row>
    <row r="4" spans="9:12" ht="13.5">
      <c r="I4" s="44" t="s">
        <v>187</v>
      </c>
      <c r="J4" s="194">
        <v>108100</v>
      </c>
      <c r="K4" s="44" t="s">
        <v>187</v>
      </c>
      <c r="L4" s="206">
        <v>92795</v>
      </c>
    </row>
    <row r="5" spans="9:12" ht="13.5">
      <c r="I5" s="44" t="s">
        <v>190</v>
      </c>
      <c r="J5" s="194">
        <v>102059</v>
      </c>
      <c r="K5" s="44" t="s">
        <v>190</v>
      </c>
      <c r="L5" s="206">
        <v>81639</v>
      </c>
    </row>
    <row r="6" spans="9:12" ht="13.5">
      <c r="I6" s="44" t="s">
        <v>184</v>
      </c>
      <c r="J6" s="194">
        <v>85762</v>
      </c>
      <c r="K6" s="44" t="s">
        <v>184</v>
      </c>
      <c r="L6" s="206">
        <v>81421</v>
      </c>
    </row>
    <row r="7" spans="9:12" ht="13.5">
      <c r="I7" s="44" t="s">
        <v>123</v>
      </c>
      <c r="J7" s="194">
        <v>63634</v>
      </c>
      <c r="K7" s="44" t="s">
        <v>123</v>
      </c>
      <c r="L7" s="206">
        <v>62230</v>
      </c>
    </row>
    <row r="8" spans="9:12" ht="13.5">
      <c r="I8" s="44" t="s">
        <v>186</v>
      </c>
      <c r="J8" s="194">
        <v>59763</v>
      </c>
      <c r="K8" s="44" t="s">
        <v>186</v>
      </c>
      <c r="L8" s="206">
        <v>45727</v>
      </c>
    </row>
    <row r="9" spans="9:12" ht="13.5">
      <c r="I9" s="44" t="s">
        <v>203</v>
      </c>
      <c r="J9" s="194">
        <v>51062</v>
      </c>
      <c r="K9" s="44" t="s">
        <v>203</v>
      </c>
      <c r="L9" s="206">
        <v>52075</v>
      </c>
    </row>
    <row r="10" spans="9:12" ht="13.5">
      <c r="I10" s="5" t="s">
        <v>188</v>
      </c>
      <c r="J10" s="194">
        <v>47861</v>
      </c>
      <c r="K10" s="5" t="s">
        <v>188</v>
      </c>
      <c r="L10" s="206">
        <v>67171</v>
      </c>
    </row>
    <row r="11" spans="9:12" ht="13.5">
      <c r="I11" s="114" t="s">
        <v>202</v>
      </c>
      <c r="J11" s="194">
        <v>45933</v>
      </c>
      <c r="K11" s="114" t="s">
        <v>202</v>
      </c>
      <c r="L11" s="206">
        <v>45145</v>
      </c>
    </row>
    <row r="12" spans="9:12" ht="14.25" thickBot="1">
      <c r="I12" s="114" t="s">
        <v>193</v>
      </c>
      <c r="J12" s="203">
        <v>39047</v>
      </c>
      <c r="K12" s="114" t="s">
        <v>193</v>
      </c>
      <c r="L12" s="207">
        <v>45515</v>
      </c>
    </row>
    <row r="13" spans="1:12" ht="15.75" thickBot="1" thickTop="1">
      <c r="A13" s="46"/>
      <c r="B13" s="47"/>
      <c r="C13" s="36"/>
      <c r="D13" s="48"/>
      <c r="E13" s="49"/>
      <c r="F13" s="38"/>
      <c r="G13" s="38"/>
      <c r="I13" s="132" t="s">
        <v>8</v>
      </c>
      <c r="J13" s="209">
        <v>1154254</v>
      </c>
      <c r="K13" s="39" t="s">
        <v>19</v>
      </c>
      <c r="L13" s="211">
        <v>1103730</v>
      </c>
    </row>
    <row r="14" ht="14.25" thickTop="1"/>
    <row r="15" ht="13.5">
      <c r="I15" s="37"/>
    </row>
    <row r="16" spans="9:10" ht="13.5">
      <c r="I16" s="38"/>
      <c r="J16" s="8"/>
    </row>
    <row r="17" spans="9:12" ht="13.5">
      <c r="I17" s="40"/>
      <c r="J17" s="41"/>
      <c r="K17" s="1"/>
      <c r="L17" s="1"/>
    </row>
    <row r="18" spans="9:12" ht="13.5">
      <c r="I18" s="42"/>
      <c r="J18" s="2"/>
      <c r="K18" s="2"/>
      <c r="L18" s="24"/>
    </row>
    <row r="19" spans="9:13" ht="13.5">
      <c r="I19" s="42"/>
      <c r="J19" s="2"/>
      <c r="K19" s="2"/>
      <c r="L19" s="24"/>
      <c r="M19" s="8"/>
    </row>
    <row r="20" spans="9:13" ht="13.5">
      <c r="I20" s="42"/>
      <c r="J20" s="2"/>
      <c r="K20" s="2"/>
      <c r="L20" s="24"/>
      <c r="M20" s="8"/>
    </row>
    <row r="21" spans="9:12" ht="13.5">
      <c r="I21" s="42"/>
      <c r="J21" s="2"/>
      <c r="K21" s="2"/>
      <c r="L21" s="24"/>
    </row>
    <row r="22" spans="9:12" ht="14.25">
      <c r="I22" s="3" t="s">
        <v>10</v>
      </c>
      <c r="J22" s="4"/>
      <c r="L22" s="24"/>
    </row>
    <row r="23" spans="9:13" ht="13.5">
      <c r="I23" t="s">
        <v>228</v>
      </c>
      <c r="K23" t="s">
        <v>226</v>
      </c>
      <c r="L23" s="24" t="s">
        <v>93</v>
      </c>
      <c r="M23" s="8"/>
    </row>
    <row r="24" spans="9:14" ht="13.5">
      <c r="I24" s="194">
        <f>SUM(J3)</f>
        <v>238880</v>
      </c>
      <c r="J24" s="44" t="s">
        <v>120</v>
      </c>
      <c r="K24" s="194">
        <f>SUM(I24)</f>
        <v>238880</v>
      </c>
      <c r="L24" s="233">
        <v>245395</v>
      </c>
      <c r="M24" s="155"/>
      <c r="N24" s="1"/>
    </row>
    <row r="25" spans="9:14" ht="13.5">
      <c r="I25" s="194">
        <f aca="true" t="shared" si="0" ref="I25:I33">SUM(J4)</f>
        <v>108100</v>
      </c>
      <c r="J25" s="44" t="s">
        <v>187</v>
      </c>
      <c r="K25" s="194">
        <f aca="true" t="shared" si="1" ref="K25:K33">SUM(I25)</f>
        <v>108100</v>
      </c>
      <c r="L25" s="233">
        <v>97934</v>
      </c>
      <c r="M25" s="215"/>
      <c r="N25" s="1"/>
    </row>
    <row r="26" spans="9:14" ht="13.5">
      <c r="I26" s="194">
        <f t="shared" si="0"/>
        <v>102059</v>
      </c>
      <c r="J26" s="44" t="s">
        <v>190</v>
      </c>
      <c r="K26" s="194">
        <f t="shared" si="1"/>
        <v>102059</v>
      </c>
      <c r="L26" s="233">
        <v>88596</v>
      </c>
      <c r="M26" s="155"/>
      <c r="N26" s="1"/>
    </row>
    <row r="27" spans="9:14" ht="13.5">
      <c r="I27" s="194">
        <f t="shared" si="0"/>
        <v>85762</v>
      </c>
      <c r="J27" s="44" t="s">
        <v>184</v>
      </c>
      <c r="K27" s="194">
        <f t="shared" si="1"/>
        <v>85762</v>
      </c>
      <c r="L27" s="233">
        <v>86489</v>
      </c>
      <c r="M27" s="155"/>
      <c r="N27" s="1"/>
    </row>
    <row r="28" spans="9:14" ht="13.5">
      <c r="I28" s="194">
        <f t="shared" si="0"/>
        <v>63634</v>
      </c>
      <c r="J28" s="44" t="s">
        <v>123</v>
      </c>
      <c r="K28" s="194">
        <f t="shared" si="1"/>
        <v>63634</v>
      </c>
      <c r="L28" s="233">
        <v>63805</v>
      </c>
      <c r="M28" s="155"/>
      <c r="N28" s="2"/>
    </row>
    <row r="29" spans="9:14" ht="13.5">
      <c r="I29" s="194">
        <f t="shared" si="0"/>
        <v>59763</v>
      </c>
      <c r="J29" s="44" t="s">
        <v>186</v>
      </c>
      <c r="K29" s="194">
        <f t="shared" si="1"/>
        <v>59763</v>
      </c>
      <c r="L29" s="233">
        <v>50849</v>
      </c>
      <c r="M29" s="155"/>
      <c r="N29" s="1"/>
    </row>
    <row r="30" spans="9:14" ht="13.5">
      <c r="I30" s="194">
        <f t="shared" si="0"/>
        <v>51062</v>
      </c>
      <c r="J30" s="44" t="s">
        <v>203</v>
      </c>
      <c r="K30" s="194">
        <f t="shared" si="1"/>
        <v>51062</v>
      </c>
      <c r="L30" s="233">
        <v>53034</v>
      </c>
      <c r="M30" s="155"/>
      <c r="N30" s="1"/>
    </row>
    <row r="31" spans="9:14" ht="13.5">
      <c r="I31" s="194">
        <f t="shared" si="0"/>
        <v>47861</v>
      </c>
      <c r="J31" s="5" t="s">
        <v>188</v>
      </c>
      <c r="K31" s="194">
        <f t="shared" si="1"/>
        <v>47861</v>
      </c>
      <c r="L31" s="233">
        <v>51263</v>
      </c>
      <c r="M31" s="155"/>
      <c r="N31" s="1"/>
    </row>
    <row r="32" spans="9:14" ht="13.5">
      <c r="I32" s="194">
        <f t="shared" si="0"/>
        <v>45933</v>
      </c>
      <c r="J32" s="114" t="s">
        <v>202</v>
      </c>
      <c r="K32" s="194">
        <f t="shared" si="1"/>
        <v>45933</v>
      </c>
      <c r="L32" s="234">
        <v>47481</v>
      </c>
      <c r="M32" s="155"/>
      <c r="N32" s="41"/>
    </row>
    <row r="33" spans="9:14" ht="13.5">
      <c r="I33" s="194">
        <f t="shared" si="0"/>
        <v>39047</v>
      </c>
      <c r="J33" s="114" t="s">
        <v>193</v>
      </c>
      <c r="K33" s="194">
        <f t="shared" si="1"/>
        <v>39047</v>
      </c>
      <c r="L33" s="233">
        <v>44747</v>
      </c>
      <c r="M33" s="155"/>
      <c r="N33" s="41"/>
    </row>
    <row r="34" spans="8:12" ht="14.25" thickBot="1">
      <c r="H34" s="8"/>
      <c r="I34" s="204">
        <f>SUM(J13-(I24+I25+I26+I27+I28+I29+I30+I31+I32+I33))</f>
        <v>312153</v>
      </c>
      <c r="J34" s="205" t="s">
        <v>101</v>
      </c>
      <c r="K34" s="204">
        <f>SUM(I34)</f>
        <v>312153</v>
      </c>
      <c r="L34" s="204" t="s">
        <v>122</v>
      </c>
    </row>
    <row r="35" spans="8:12" ht="15.75" thickBot="1" thickTop="1">
      <c r="H35" s="8"/>
      <c r="I35" s="180">
        <f>SUM(I24:I34)</f>
        <v>1154254</v>
      </c>
      <c r="J35" s="228" t="s">
        <v>9</v>
      </c>
      <c r="K35" s="208">
        <f>SUM(J13)</f>
        <v>1154254</v>
      </c>
      <c r="L35" s="232">
        <v>1143898</v>
      </c>
    </row>
    <row r="36" ht="14.25" thickTop="1"/>
    <row r="37" spans="9:11" ht="13.5">
      <c r="I37" s="43" t="s">
        <v>229</v>
      </c>
      <c r="J37" s="43"/>
      <c r="K37" s="43" t="s">
        <v>227</v>
      </c>
    </row>
    <row r="38" spans="9:11" ht="13.5">
      <c r="I38" s="206">
        <f>SUM(L3)</f>
        <v>212738</v>
      </c>
      <c r="J38" s="44" t="s">
        <v>120</v>
      </c>
      <c r="K38" s="206">
        <f>SUM(I38)</f>
        <v>212738</v>
      </c>
    </row>
    <row r="39" spans="9:11" ht="13.5">
      <c r="I39" s="206">
        <f aca="true" t="shared" si="2" ref="I39:I47">SUM(L4)</f>
        <v>92795</v>
      </c>
      <c r="J39" s="44" t="s">
        <v>187</v>
      </c>
      <c r="K39" s="206">
        <f aca="true" t="shared" si="3" ref="K39:K47">SUM(I39)</f>
        <v>92795</v>
      </c>
    </row>
    <row r="40" spans="9:11" ht="13.5">
      <c r="I40" s="206">
        <f t="shared" si="2"/>
        <v>81639</v>
      </c>
      <c r="J40" s="44" t="s">
        <v>190</v>
      </c>
      <c r="K40" s="206">
        <f t="shared" si="3"/>
        <v>81639</v>
      </c>
    </row>
    <row r="41" spans="9:11" ht="13.5">
      <c r="I41" s="206">
        <f t="shared" si="2"/>
        <v>81421</v>
      </c>
      <c r="J41" s="44" t="s">
        <v>184</v>
      </c>
      <c r="K41" s="206">
        <f t="shared" si="3"/>
        <v>81421</v>
      </c>
    </row>
    <row r="42" spans="9:11" ht="13.5">
      <c r="I42" s="206">
        <f t="shared" si="2"/>
        <v>62230</v>
      </c>
      <c r="J42" s="44" t="s">
        <v>123</v>
      </c>
      <c r="K42" s="206">
        <f t="shared" si="3"/>
        <v>62230</v>
      </c>
    </row>
    <row r="43" spans="9:11" ht="13.5">
      <c r="I43" s="206">
        <f>SUM(L8)</f>
        <v>45727</v>
      </c>
      <c r="J43" s="44" t="s">
        <v>186</v>
      </c>
      <c r="K43" s="206">
        <f t="shared" si="3"/>
        <v>45727</v>
      </c>
    </row>
    <row r="44" spans="9:11" ht="13.5">
      <c r="I44" s="206">
        <f t="shared" si="2"/>
        <v>52075</v>
      </c>
      <c r="J44" s="44" t="s">
        <v>203</v>
      </c>
      <c r="K44" s="206">
        <f t="shared" si="3"/>
        <v>52075</v>
      </c>
    </row>
    <row r="45" spans="9:11" ht="13.5">
      <c r="I45" s="206">
        <f>SUM(L10)</f>
        <v>67171</v>
      </c>
      <c r="J45" s="5" t="s">
        <v>188</v>
      </c>
      <c r="K45" s="206">
        <f t="shared" si="3"/>
        <v>67171</v>
      </c>
    </row>
    <row r="46" spans="9:13" ht="13.5">
      <c r="I46" s="206">
        <f t="shared" si="2"/>
        <v>45145</v>
      </c>
      <c r="J46" s="114" t="s">
        <v>202</v>
      </c>
      <c r="K46" s="206">
        <f t="shared" si="3"/>
        <v>45145</v>
      </c>
      <c r="M46" s="8"/>
    </row>
    <row r="47" spans="9:13" ht="14.25" thickBot="1">
      <c r="I47" s="206">
        <f t="shared" si="2"/>
        <v>45515</v>
      </c>
      <c r="J47" s="114" t="s">
        <v>193</v>
      </c>
      <c r="K47" s="206">
        <f t="shared" si="3"/>
        <v>45515</v>
      </c>
      <c r="M47" s="8"/>
    </row>
    <row r="48" spans="9:11" ht="15" thickBot="1" thickTop="1">
      <c r="I48" s="176">
        <f>SUM(L13-(I38+I39+I40+I41+I42+I43+I44+I45+I46+I47))</f>
        <v>317274</v>
      </c>
      <c r="J48" s="205" t="s">
        <v>101</v>
      </c>
      <c r="K48" s="177">
        <f>SUM(I48)</f>
        <v>317274</v>
      </c>
    </row>
    <row r="49" spans="9:12" ht="15" thickBot="1" thickTop="1">
      <c r="I49" s="178">
        <f>SUM(I38:I48)</f>
        <v>1103730</v>
      </c>
      <c r="J49" s="179"/>
      <c r="K49" s="210">
        <f>SUM(L13)</f>
        <v>1103730</v>
      </c>
      <c r="L49" s="8"/>
    </row>
    <row r="50" ht="15" thickBot="1" thickTop="1"/>
    <row r="51" spans="1:9" ht="13.5">
      <c r="A51" s="44" t="s">
        <v>61</v>
      </c>
      <c r="B51" s="30" t="s">
        <v>62</v>
      </c>
      <c r="C51" s="85" t="s">
        <v>213</v>
      </c>
      <c r="D51" s="85" t="s">
        <v>161</v>
      </c>
      <c r="E51" s="30" t="s">
        <v>55</v>
      </c>
      <c r="F51" s="30" t="s">
        <v>63</v>
      </c>
      <c r="G51" s="30" t="s">
        <v>112</v>
      </c>
      <c r="I51" s="8"/>
    </row>
    <row r="52" spans="1:11" ht="13.5">
      <c r="A52" s="30">
        <v>1</v>
      </c>
      <c r="B52" s="44" t="s">
        <v>120</v>
      </c>
      <c r="C52" s="6">
        <f aca="true" t="shared" si="4" ref="C52:C62">SUM(J3)</f>
        <v>238880</v>
      </c>
      <c r="D52" s="6">
        <f aca="true" t="shared" si="5" ref="D52:D61">SUM(I38)</f>
        <v>212738</v>
      </c>
      <c r="E52" s="45">
        <f aca="true" t="shared" si="6" ref="E52:E61">SUM(K24/L24*100)</f>
        <v>97.34509668086146</v>
      </c>
      <c r="F52" s="45">
        <f aca="true" t="shared" si="7" ref="F52:F62">SUM(C52/D52*100)</f>
        <v>112.28835468980624</v>
      </c>
      <c r="G52" s="44"/>
      <c r="I52" s="8"/>
      <c r="K52" s="8"/>
    </row>
    <row r="53" spans="1:9" ht="13.5">
      <c r="A53" s="30">
        <v>2</v>
      </c>
      <c r="B53" s="44" t="s">
        <v>187</v>
      </c>
      <c r="C53" s="6">
        <f t="shared" si="4"/>
        <v>108100</v>
      </c>
      <c r="D53" s="6">
        <f t="shared" si="5"/>
        <v>92795</v>
      </c>
      <c r="E53" s="45">
        <f t="shared" si="6"/>
        <v>110.38046031000471</v>
      </c>
      <c r="F53" s="45">
        <f t="shared" si="7"/>
        <v>116.49334554663507</v>
      </c>
      <c r="G53" s="44"/>
      <c r="I53" s="8"/>
    </row>
    <row r="54" spans="1:9" ht="13.5">
      <c r="A54" s="30">
        <v>3</v>
      </c>
      <c r="B54" s="44" t="s">
        <v>190</v>
      </c>
      <c r="C54" s="6">
        <f t="shared" si="4"/>
        <v>102059</v>
      </c>
      <c r="D54" s="6">
        <f t="shared" si="5"/>
        <v>81639</v>
      </c>
      <c r="E54" s="45">
        <f t="shared" si="6"/>
        <v>115.19594564088673</v>
      </c>
      <c r="F54" s="45">
        <f t="shared" si="7"/>
        <v>125.01255527382746</v>
      </c>
      <c r="G54" s="44"/>
      <c r="I54" s="8"/>
    </row>
    <row r="55" spans="1:7" ht="13.5">
      <c r="A55" s="30">
        <v>4</v>
      </c>
      <c r="B55" s="44" t="s">
        <v>184</v>
      </c>
      <c r="C55" s="6">
        <f t="shared" si="4"/>
        <v>85762</v>
      </c>
      <c r="D55" s="6">
        <f t="shared" si="5"/>
        <v>81421</v>
      </c>
      <c r="E55" s="45">
        <f t="shared" si="6"/>
        <v>99.1594306790459</v>
      </c>
      <c r="F55" s="45">
        <f t="shared" si="7"/>
        <v>105.33154837204162</v>
      </c>
      <c r="G55" s="44"/>
    </row>
    <row r="56" spans="1:7" ht="13.5">
      <c r="A56" s="30">
        <v>5</v>
      </c>
      <c r="B56" s="44" t="s">
        <v>123</v>
      </c>
      <c r="C56" s="6">
        <f t="shared" si="4"/>
        <v>63634</v>
      </c>
      <c r="D56" s="6">
        <f t="shared" si="5"/>
        <v>62230</v>
      </c>
      <c r="E56" s="45">
        <f t="shared" si="6"/>
        <v>99.73199592508423</v>
      </c>
      <c r="F56" s="45">
        <f t="shared" si="7"/>
        <v>102.25614655310945</v>
      </c>
      <c r="G56" s="44"/>
    </row>
    <row r="57" spans="1:7" ht="13.5">
      <c r="A57" s="30">
        <v>6</v>
      </c>
      <c r="B57" s="44" t="s">
        <v>186</v>
      </c>
      <c r="C57" s="6">
        <f t="shared" si="4"/>
        <v>59763</v>
      </c>
      <c r="D57" s="6">
        <f t="shared" si="5"/>
        <v>45727</v>
      </c>
      <c r="E57" s="45">
        <f t="shared" si="6"/>
        <v>117.5303349131743</v>
      </c>
      <c r="F57" s="45">
        <f t="shared" si="7"/>
        <v>130.6952128939139</v>
      </c>
      <c r="G57" s="44"/>
    </row>
    <row r="58" spans="1:7" ht="13.5">
      <c r="A58" s="30">
        <v>7</v>
      </c>
      <c r="B58" s="44" t="s">
        <v>203</v>
      </c>
      <c r="C58" s="6">
        <f t="shared" si="4"/>
        <v>51062</v>
      </c>
      <c r="D58" s="6">
        <f t="shared" si="5"/>
        <v>52075</v>
      </c>
      <c r="E58" s="45">
        <f t="shared" si="6"/>
        <v>96.28163065203455</v>
      </c>
      <c r="F58" s="45">
        <f t="shared" si="7"/>
        <v>98.05472875660107</v>
      </c>
      <c r="G58" s="44"/>
    </row>
    <row r="59" spans="1:7" ht="13.5">
      <c r="A59" s="30">
        <v>8</v>
      </c>
      <c r="B59" s="5" t="s">
        <v>188</v>
      </c>
      <c r="C59" s="6">
        <f t="shared" si="4"/>
        <v>47861</v>
      </c>
      <c r="D59" s="6">
        <f t="shared" si="5"/>
        <v>67171</v>
      </c>
      <c r="E59" s="45">
        <f t="shared" si="6"/>
        <v>93.36363459025027</v>
      </c>
      <c r="F59" s="45">
        <f t="shared" si="7"/>
        <v>71.2524750264251</v>
      </c>
      <c r="G59" s="44"/>
    </row>
    <row r="60" spans="1:7" ht="13.5">
      <c r="A60" s="30">
        <v>9</v>
      </c>
      <c r="B60" s="114" t="s">
        <v>202</v>
      </c>
      <c r="C60" s="6">
        <f t="shared" si="4"/>
        <v>45933</v>
      </c>
      <c r="D60" s="6">
        <f t="shared" si="5"/>
        <v>45145</v>
      </c>
      <c r="E60" s="45">
        <f t="shared" si="6"/>
        <v>96.73974853099135</v>
      </c>
      <c r="F60" s="45">
        <f t="shared" si="7"/>
        <v>101.74548676486876</v>
      </c>
      <c r="G60" s="44"/>
    </row>
    <row r="61" spans="1:7" ht="14.25" thickBot="1">
      <c r="A61" s="119">
        <v>10</v>
      </c>
      <c r="B61" s="114" t="s">
        <v>193</v>
      </c>
      <c r="C61" s="123">
        <f t="shared" si="4"/>
        <v>39047</v>
      </c>
      <c r="D61" s="123">
        <f t="shared" si="5"/>
        <v>45515</v>
      </c>
      <c r="E61" s="113">
        <f t="shared" si="6"/>
        <v>87.26171586922028</v>
      </c>
      <c r="F61" s="113">
        <f t="shared" si="7"/>
        <v>85.78930023069317</v>
      </c>
      <c r="G61" s="114"/>
    </row>
    <row r="62" spans="1:7" ht="14.25" thickTop="1">
      <c r="A62" s="226"/>
      <c r="B62" s="187" t="s">
        <v>111</v>
      </c>
      <c r="C62" s="227">
        <f t="shared" si="4"/>
        <v>1154254</v>
      </c>
      <c r="D62" s="227">
        <f>SUM(L13)</f>
        <v>1103730</v>
      </c>
      <c r="E62" s="229">
        <f>SUM(C62/L35)*100</f>
        <v>100.9053254748238</v>
      </c>
      <c r="F62" s="229">
        <f t="shared" si="7"/>
        <v>104.57756878946844</v>
      </c>
      <c r="G62" s="241">
        <v>72.9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2007-09-07T02:05:40Z</cp:lastPrinted>
  <dcterms:created xsi:type="dcterms:W3CDTF">2004-08-12T01:21:30Z</dcterms:created>
  <dcterms:modified xsi:type="dcterms:W3CDTF">2007-09-10T05:31:44Z</dcterms:modified>
  <cp:category/>
  <cp:version/>
  <cp:contentType/>
  <cp:contentStatus/>
</cp:coreProperties>
</file>