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<sst xmlns="http://schemas.openxmlformats.org/spreadsheetml/2006/main" count="1216" uniqueCount="252">
  <si>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</si>
  <si>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</si>
  <si>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</si>
  <si>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</si>
  <si>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</si>
  <si>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</si>
  <si>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</si>
  <si>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</si>
  <si>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</si>
  <si>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</si>
  <si>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</si>
  <si>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</si>
  <si>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</si>
  <si>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</si>
  <si>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</si>
  <si>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</si>
  <si>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</si>
  <si>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</si>
  <si>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</si>
  <si>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</si>
  <si>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</si>
  <si>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</si>
  <si>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</si>
  <si>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</si>
  <si>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</si>
  <si>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</si>
  <si>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</si>
  <si>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</si>
  <si>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</si>
  <si>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</si>
  <si>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</si>
  <si>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</si>
  <si>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</si>
  <si>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</si>
  <si>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</si>
  <si>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</si>
  <si>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</si>
  <si>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</si>
  <si>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</si>
  <si>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</si>
  <si>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</si>
  <si>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</si>
  <si>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</si>
  <si>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</si>
  <si>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</si>
  <si>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</si>
  <si>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</si>
  <si>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</si>
  <si>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</si>
  <si>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</si>
  <si>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</si>
  <si>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</si>
  <si>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</si>
  <si>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</si>
  <si>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</si>
  <si>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</si>
  <si>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</si>
  <si>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</si>
  <si>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</si>
  <si>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</si>
  <si>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</si>
  <si>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</si>
  <si>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</si>
  <si>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</si>
  <si>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</si>
  <si>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</si>
  <si>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</si>
  <si>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</si>
  <si>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</si>
  <si>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</si>
  <si>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</si>
  <si>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</si>
  <si>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</si>
  <si>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</si>
  <si>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</si>
  <si>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</si>
  <si>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</si>
  <si>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</si>
  <si>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</si>
  <si>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</si>
  <si>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</si>
  <si>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</si>
  <si>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</si>
  <si>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</si>
  <si>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</si>
  <si>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</si>
  <si>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</si>
  <si>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</si>
  <si>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</si>
  <si>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</si>
  <si>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</si>
  <si>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</si>
  <si>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</si>
  <si>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</si>
  <si>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</si>
  <si>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</si>
  <si>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</si>
  <si>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</si>
  <si>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</si>
  <si>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</si>
  <si>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</si>
  <si>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</si>
  <si>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</si>
  <si>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</si>
  <si>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</si>
  <si>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</si>
  <si>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</si>
  <si>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</si>
  <si>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</si>
  <si>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</si>
  <si>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</si>
  <si>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</si>
  <si>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</si>
  <si>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</si>
  <si>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</si>
  <si>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</si>
  <si>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</si>
  <si>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</si>
  <si>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</si>
  <si>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</si>
  <si>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</si>
  <si>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</si>
  <si>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</si>
  <si>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</si>
  <si>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</si>
  <si>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</si>
  <si>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</si>
  <si>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</si>
  <si>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その他の日用品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</si>
  <si>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</si>
  <si>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</si>
  <si>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</si>
  <si>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</si>
  <si>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</si>
  <si>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</si>
  <si>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</si>
  <si>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</si>
  <si>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</si>
  <si>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</si>
  <si>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</si>
  <si>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</si>
  <si>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</si>
  <si>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</si>
  <si>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</si>
  <si>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</si>
  <si>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</si>
  <si>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</si>
  <si>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</si>
  <si>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</si>
  <si>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</si>
  <si>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</si>
  <si>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</si>
  <si>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</si>
  <si>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</si>
  <si>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</si>
  <si>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</si>
  <si>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</si>
  <si>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</si>
  <si>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</si>
  <si>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</si>
  <si>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</si>
  <si>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</si>
  <si>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</si>
  <si>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</si>
  <si>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</si>
  <si>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</si>
  <si>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</si>
  <si>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</si>
  <si>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</si>
  <si>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</si>
  <si>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</si>
  <si>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</si>
  <si>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</si>
  <si>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</si>
  <si>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</si>
  <si>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</si>
  <si>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</si>
  <si>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</si>
  <si>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</si>
  <si>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</si>
  <si>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</si>
  <si>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</si>
  <si>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</si>
  <si>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</si>
  <si>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</si>
  <si>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</si>
  <si>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</si>
  <si>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</si>
  <si>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</si>
  <si>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</si>
  <si>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</si>
  <si>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</si>
  <si>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</si>
  <si>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</si>
  <si>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</si>
  <si>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</si>
  <si>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</si>
  <si>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</si>
  <si>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</si>
  <si>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</si>
  <si>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</si>
  <si>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</si>
  <si>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</si>
  <si>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</si>
  <si>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</si>
  <si>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</si>
  <si>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</si>
  <si>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</si>
  <si>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</si>
  <si>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</si>
  <si>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</si>
  <si>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</si>
  <si>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</si>
  <si>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</si>
  <si>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</si>
  <si>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</si>
  <si>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</si>
  <si>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</si>
  <si>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</si>
  <si>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</si>
  <si>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</si>
  <si>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</si>
  <si>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</si>
  <si>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</si>
  <si>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</si>
  <si>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</si>
  <si>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</si>
  <si>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</si>
  <si>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</si>
  <si>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</si>
  <si>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</si>
  <si>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</si>
  <si>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</si>
  <si>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</si>
  <si>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</si>
  <si>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</si>
  <si>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</si>
  <si>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その他の食料工業品</t>
  </si>
  <si>
    <t>その他の農産物</t>
  </si>
  <si>
    <t>（平成１9年6月分倉庫統計）</t>
  </si>
  <si>
    <t>平成19年6月</t>
  </si>
  <si>
    <t>4，694　㎡</t>
  </si>
  <si>
    <r>
      <t>121，930 m</t>
    </r>
    <r>
      <rPr>
        <sz val="8"/>
        <rFont val="ＭＳ Ｐゴシック"/>
        <family val="3"/>
      </rPr>
      <t>3</t>
    </r>
  </si>
  <si>
    <t>6，153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</si>
  <si>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</si>
  <si>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トン数</t>
  </si>
  <si>
    <t>品目</t>
  </si>
  <si>
    <t>駿遠支部</t>
  </si>
  <si>
    <t>東部支部</t>
  </si>
  <si>
    <t>清水支部</t>
  </si>
  <si>
    <t>西部支部</t>
  </si>
  <si>
    <t>　　　　　　　　　　　　平成１９年６月末上位１０品目保管残高（県合計）　　　　　　　　　　静岡県倉庫協会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</si>
</sst>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9.7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5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5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5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9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left"/>
    </xf>
    <xf numFmtId="0" fontId="50" fillId="0" borderId="36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0" borderId="16" xfId="16" applyBorder="1" applyAlignment="1">
      <alignment/>
    </xf>
    <xf numFmtId="38" fontId="0" fillId="0" borderId="2" xfId="16" applyBorder="1" applyAlignment="1">
      <alignment/>
    </xf>
    <xf numFmtId="38" fontId="0" fillId="0" borderId="35" xfId="16" applyBorder="1" applyAlignment="1">
      <alignment/>
    </xf>
    <xf numFmtId="38" fontId="0" fillId="2" borderId="32" xfId="16" applyFill="1" applyBorder="1" applyAlignment="1">
      <alignment/>
    </xf>
    <xf numFmtId="38" fontId="0" fillId="0" borderId="11" xfId="16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179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64037152"/>
        <c:axId val="39463457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23419"/>
        <c:crossesAt val="100"/>
        <c:auto val="1"/>
        <c:lblOffset val="100"/>
        <c:noMultiLvlLbl val="0"/>
      </c:catAx>
      <c:valAx>
        <c:axId val="42423419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794"/>
        <c:crossesAt val="1"/>
        <c:crossBetween val="between"/>
        <c:dispUnits/>
        <c:majorUnit val="10"/>
        <c:minorUnit val="2"/>
      </c:valAx>
      <c:catAx>
        <c:axId val="64037152"/>
        <c:scaling>
          <c:orientation val="minMax"/>
        </c:scaling>
        <c:axPos val="b"/>
        <c:delete val="1"/>
        <c:majorTickMark val="in"/>
        <c:minorTickMark val="none"/>
        <c:tickLblPos val="nextTo"/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7152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東部支部平成１9年6月入庫高上位１０品目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8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138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026928"/>
        <c:axId val="63242353"/>
      </c:barChart>
      <c:catAx>
        <c:axId val="702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2353"/>
        <c:crosses val="autoZero"/>
        <c:auto val="1"/>
        <c:lblOffset val="100"/>
        <c:noMultiLvlLbl val="0"/>
      </c:catAx>
      <c:valAx>
        <c:axId val="63242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6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75"/>
          <c:y val="0.1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清水支部平成１9年6月入庫高上位１０品目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0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45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4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7863534"/>
        <c:axId val="51009759"/>
      </c:bar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63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13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西部支部平成１9年6月入庫高上位１０品目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434648"/>
        <c:axId val="38149785"/>
      </c:bar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4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7803746"/>
        <c:axId val="3124851"/>
      </c:barChart>
      <c:catAx>
        <c:axId val="7803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851"/>
        <c:crosses val="autoZero"/>
        <c:auto val="1"/>
        <c:lblOffset val="100"/>
        <c:noMultiLvlLbl val="0"/>
      </c:catAx>
      <c:valAx>
        <c:axId val="3124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3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75"/>
          <c:y val="0.1037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平成１8年6月保管残高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平成１9年6月保管残高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東部支部平成１9年6月保管残高上位１０品目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28123660"/>
        <c:axId val="51786349"/>
      </c:bar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23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富士支部平成１9年6月保管残高上位１０品目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423958"/>
        <c:axId val="33944711"/>
      </c:bar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3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清水支部平成19年6月保管残高上位１０品目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6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静岡支部平成１9年6月保管残高上位１０品目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632458"/>
        <c:axId val="44038939"/>
      </c:bar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2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25"/>
          <c:y val="0.156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駿遠支部平成19年6月保管残高上位１０品目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60806132"/>
        <c:axId val="10384277"/>
      </c:bar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6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西部支部平成19年6月保管残高上位１０品目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349630"/>
        <c:axId val="35820079"/>
      </c:bar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9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9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53945256"/>
        <c:axId val="15745257"/>
      </c:lineChart>
      <c:catAx>
        <c:axId val="539452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52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8"/>
          <c:w val="1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5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7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47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61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60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平成1９年６月倉庫使用状況(1～3類）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46266452"/>
        <c:axId val="13744885"/>
      </c:bar3D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6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62565828"/>
        <c:axId val="26221541"/>
      </c:lineChart>
      <c:catAx>
        <c:axId val="625658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58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34667278"/>
        <c:axId val="43570047"/>
      </c:lineChart>
      <c:catAx>
        <c:axId val="346672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2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6586104"/>
        <c:axId val="39512889"/>
      </c:lineChart>
      <c:catAx>
        <c:axId val="565861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6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16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35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715254"/>
        <c:axId val="3110695"/>
      </c:lineChart>
      <c:catAx>
        <c:axId val="227152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52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2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42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6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5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51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54767070"/>
        <c:axId val="23141583"/>
      </c:lineChart>
      <c:catAx>
        <c:axId val="547670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707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476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892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07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00520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7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0530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"/>
          <c:y val="0.118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平成19年6月入庫高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平成18年6月入庫高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0.659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865，799トン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842，696トン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0.72675</cdr:x>
      <cdr:y>0</cdr:y>
    </cdr:from>
    <cdr:to>
      <cdr:x>0.8755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0.00575</cdr:y>
    </cdr:from>
    <cdr:to>
      <cdr:x>0.93175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0.00875</cdr:y>
    </cdr:from>
    <cdr:to>
      <cdr:x>0.88175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3244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</cdr:x>
      <cdr:y>0.21425</cdr:y>
    </cdr:from>
    <cdr:to>
      <cdr:x>0.71175</cdr:x>
      <cdr:y>0.2945</cdr:y>
    </cdr:to>
    <cdr:sp>
      <cdr:nvSpPr>
        <cdr:cNvPr id="3" name="TextBox 4"/>
        <cdr:cNvSpPr txBox="1">
          <a:spLocks noChangeArrowheads="1"/>
        </cdr:cNvSpPr>
      </cdr:nvSpPr>
      <cdr:spPr>
        <a:xfrm>
          <a:off x="4467225" y="1228725"/>
          <a:ext cx="24384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0.63675</cdr:x>
      <cdr:y>0.88475</cdr:y>
    </cdr:from>
    <cdr:to>
      <cdr:x>0.857</cdr:x>
      <cdr:y>0.9345</cdr:y>
    </cdr:to>
    <cdr:sp>
      <cdr:nvSpPr>
        <cdr:cNvPr id="4" name="TextBox 5"/>
        <cdr:cNvSpPr txBox="1">
          <a:spLocks noChangeArrowheads="1"/>
        </cdr:cNvSpPr>
      </cdr:nvSpPr>
      <cdr:spPr>
        <a:xfrm>
          <a:off x="6172200" y="5095875"/>
          <a:ext cx="2133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0.12225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1，145，111トン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1，143，898トン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</cdr:y>
    </cdr:from>
    <cdr:to>
      <cdr:x>0.87975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0.91775</cdr:x>
      <cdr:y>0.7835</cdr:y>
    </cdr:from>
    <cdr:to>
      <cdr:x>0.99125</cdr:x>
      <cdr:y>0.85575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0.4825</cdr:x>
      <cdr:y>0.5275</cdr:y>
    </cdr:from>
    <cdr:to>
      <cdr:x>0.556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3629025" y="1314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0.91775</cdr:x>
      <cdr:y>0.5275</cdr:y>
    </cdr:from>
    <cdr:to>
      <cdr:x>0.99125</cdr:x>
      <cdr:y>0.59975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1314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0.915</cdr:x>
      <cdr:y>0.70475</cdr:y>
    </cdr:from>
    <cdr:to>
      <cdr:x>0.9885</cdr:x>
      <cdr:y>0.777</cdr:y>
    </cdr:to>
    <cdr:sp>
      <cdr:nvSpPr>
        <cdr:cNvPr id="4" name="TextBox 4"/>
        <cdr:cNvSpPr txBox="1">
          <a:spLocks noChangeArrowheads="1"/>
        </cdr:cNvSpPr>
      </cdr:nvSpPr>
      <cdr:spPr>
        <a:xfrm>
          <a:off x="6877050" y="1762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0.8325</cdr:x>
      <cdr:y>0</cdr:y>
    </cdr:from>
    <cdr:to>
      <cdr:x>0.968</cdr:x>
      <cdr:y>0.08375</cdr:y>
    </cdr:to>
    <cdr:sp>
      <cdr:nvSpPr>
        <cdr:cNvPr id="6" name="TextBox 6"/>
        <cdr:cNvSpPr txBox="1">
          <a:spLocks noChangeArrowheads="1"/>
        </cdr:cNvSpPr>
      </cdr:nvSpPr>
      <cdr:spPr>
        <a:xfrm>
          <a:off x="6257925" y="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0.91775</cdr:x>
      <cdr:y>0.63</cdr:y>
    </cdr:from>
    <cdr:to>
      <cdr:x>0.99125</cdr:x>
      <cdr:y>0.70225</cdr:y>
    </cdr:to>
    <cdr:sp>
      <cdr:nvSpPr>
        <cdr:cNvPr id="7" name="TextBox 7"/>
        <cdr:cNvSpPr txBox="1">
          <a:spLocks noChangeArrowheads="1"/>
        </cdr:cNvSpPr>
      </cdr:nvSpPr>
      <cdr:spPr>
        <a:xfrm>
          <a:off x="6905625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0.91775</cdr:x>
      <cdr:y>0.63</cdr:y>
    </cdr:from>
    <cdr:to>
      <cdr:x>0.99125</cdr:x>
      <cdr:y>0.69475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1752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0.91775</cdr:x>
      <cdr:y>0.56325</cdr:y>
    </cdr:from>
    <cdr:to>
      <cdr:x>0.99125</cdr:x>
      <cdr:y>0.628</cdr:y>
    </cdr:to>
    <cdr:sp>
      <cdr:nvSpPr>
        <cdr:cNvPr id="2" name="TextBox 2"/>
        <cdr:cNvSpPr txBox="1">
          <a:spLocks noChangeArrowheads="1"/>
        </cdr:cNvSpPr>
      </cdr:nvSpPr>
      <cdr:spPr>
        <a:xfrm>
          <a:off x="6905625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0.47925</cdr:x>
      <cdr:y>0.5315</cdr:y>
    </cdr:from>
    <cdr:to>
      <cdr:x>0.55025</cdr:x>
      <cdr:y>0.59625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00450" y="14763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0.91775</cdr:x>
      <cdr:y>0.49675</cdr:y>
    </cdr:from>
    <cdr:to>
      <cdr:x>0.99125</cdr:x>
      <cdr:y>0.5615</cdr:y>
    </cdr:to>
    <cdr:sp>
      <cdr:nvSpPr>
        <cdr:cNvPr id="4" name="TextBox 4"/>
        <cdr:cNvSpPr txBox="1">
          <a:spLocks noChangeArrowheads="1"/>
        </cdr:cNvSpPr>
      </cdr:nvSpPr>
      <cdr:spPr>
        <a:xfrm>
          <a:off x="690562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0.86325</cdr:x>
      <cdr:y>0.02475</cdr:y>
    </cdr:from>
    <cdr:to>
      <cdr:x>1</cdr:x>
      <cdr:y>0.10325</cdr:y>
    </cdr:to>
    <cdr:sp>
      <cdr:nvSpPr>
        <cdr:cNvPr id="5" name="TextBox 5"/>
        <cdr:cNvSpPr txBox="1">
          <a:spLocks noChangeArrowheads="1"/>
        </cdr:cNvSpPr>
      </cdr:nvSpPr>
      <cdr:spPr>
        <a:xfrm>
          <a:off x="64865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0.91775</cdr:x>
      <cdr:y>0.7005</cdr:y>
    </cdr:from>
    <cdr:to>
      <cdr:x>0.99125</cdr:x>
      <cdr:y>0.76525</cdr:y>
    </cdr:to>
    <cdr:sp>
      <cdr:nvSpPr>
        <cdr:cNvPr id="6" name="TextBox 6"/>
        <cdr:cNvSpPr txBox="1">
          <a:spLocks noChangeArrowheads="1"/>
        </cdr:cNvSpPr>
      </cdr:nvSpPr>
      <cdr:spPr>
        <a:xfrm>
          <a:off x="6905625" y="1952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0.61725</cdr:y>
    </cdr:from>
    <cdr:to>
      <cdr:x>1</cdr:x>
      <cdr:y>0.675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73355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平成１６年
年</a:t>
          </a:r>
        </a:p>
      </cdr:txBody>
    </cdr:sp>
  </cdr:relSizeAnchor>
  <cdr:relSizeAnchor xmlns:cdr="http://schemas.openxmlformats.org/drawingml/2006/chartDrawing">
    <cdr:from>
      <cdr:x>0.944</cdr:x>
      <cdr:y>0.45325</cdr:y>
    </cdr:from>
    <cdr:to>
      <cdr:x>1</cdr:x>
      <cdr:y>0.51775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266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0.4865</cdr:x>
      <cdr:y>0.45325</cdr:y>
    </cdr:from>
    <cdr:to>
      <cdr:x>0.55975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266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0.944</cdr:x>
      <cdr:y>0.5505</cdr:y>
    </cdr:from>
    <cdr:to>
      <cdr:x>1</cdr:x>
      <cdr:y>0.615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543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0.021</cdr:y>
    </cdr:from>
    <cdr:to>
      <cdr:x>1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4960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0.4085</cdr:y>
    </cdr:from>
    <cdr:to>
      <cdr:x>1</cdr:x>
      <cdr:y>0.473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143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0.61425</cdr:y>
    </cdr:from>
    <cdr:to>
      <cdr:x>1</cdr:x>
      <cdr:y>0.67725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762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0.70325</cdr:y>
    </cdr:from>
    <cdr:to>
      <cdr:x>1</cdr:x>
      <cdr:y>0.76625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2019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0.471</cdr:x>
      <cdr:y>0.5155</cdr:y>
    </cdr:from>
    <cdr:to>
      <cdr:x>0.55725</cdr:x>
      <cdr:y>0.575</cdr:y>
    </cdr:to>
    <cdr:sp>
      <cdr:nvSpPr>
        <cdr:cNvPr id="4" name="TextBox 4"/>
        <cdr:cNvSpPr txBox="1">
          <a:spLocks noChangeArrowheads="1"/>
        </cdr:cNvSpPr>
      </cdr:nvSpPr>
      <cdr:spPr>
        <a:xfrm>
          <a:off x="3533775" y="147637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0.9105</cdr:x>
      <cdr:y>0.5565</cdr:y>
    </cdr:from>
    <cdr:to>
      <cdr:x>1</cdr:x>
      <cdr:y>0.63275</cdr:y>
    </cdr:to>
    <cdr:sp>
      <cdr:nvSpPr>
        <cdr:cNvPr id="5" name="TextBox 5"/>
        <cdr:cNvSpPr txBox="1">
          <a:spLocks noChangeArrowheads="1"/>
        </cdr:cNvSpPr>
      </cdr:nvSpPr>
      <cdr:spPr>
        <a:xfrm>
          <a:off x="6838950" y="1600200"/>
          <a:ext cx="676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0.99675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0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0.49475</cdr:y>
    </cdr:from>
    <cdr:to>
      <cdr:x>1</cdr:x>
      <cdr:y>0.55775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0.50725</cdr:y>
    </cdr:from>
    <cdr:to>
      <cdr:x>1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343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0.92425</cdr:x>
      <cdr:y>0.6855</cdr:y>
    </cdr:from>
    <cdr:to>
      <cdr:x>0.9975</cdr:x>
      <cdr:y>0.7535</cdr:y>
    </cdr:to>
    <cdr:sp>
      <cdr:nvSpPr>
        <cdr:cNvPr id="3" name="TextBox 4"/>
        <cdr:cNvSpPr txBox="1">
          <a:spLocks noChangeArrowheads="1"/>
        </cdr:cNvSpPr>
      </cdr:nvSpPr>
      <cdr:spPr>
        <a:xfrm>
          <a:off x="6962775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0.4705</cdr:x>
      <cdr:y>0.50725</cdr:y>
    </cdr:from>
    <cdr:to>
      <cdr:x>0.54375</cdr:x>
      <cdr:y>0.57525</cdr:y>
    </cdr:to>
    <cdr:sp>
      <cdr:nvSpPr>
        <cdr:cNvPr id="4" name="TextBox 5"/>
        <cdr:cNvSpPr txBox="1">
          <a:spLocks noChangeArrowheads="1"/>
        </cdr:cNvSpPr>
      </cdr:nvSpPr>
      <cdr:spPr>
        <a:xfrm>
          <a:off x="3543300" y="1343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0.85475</cdr:x>
      <cdr:y>0</cdr:y>
    </cdr:from>
    <cdr:to>
      <cdr:x>0.99875</cdr:x>
      <cdr:y>0.0825</cdr:y>
    </cdr:to>
    <cdr:sp>
      <cdr:nvSpPr>
        <cdr:cNvPr id="5" name="TextBox 6"/>
        <cdr:cNvSpPr txBox="1">
          <a:spLocks noChangeArrowheads="1"/>
        </cdr:cNvSpPr>
      </cdr:nvSpPr>
      <cdr:spPr>
        <a:xfrm>
          <a:off x="6438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</cdr:x>
      <cdr:y>0.604</cdr:y>
    </cdr:from>
    <cdr:to>
      <cdr:x>0.99925</cdr:x>
      <cdr:y>0.672</cdr:y>
    </cdr:to>
    <cdr:sp>
      <cdr:nvSpPr>
        <cdr:cNvPr id="6" name="TextBox 7"/>
        <cdr:cNvSpPr txBox="1">
          <a:spLocks noChangeArrowheads="1"/>
        </cdr:cNvSpPr>
      </cdr:nvSpPr>
      <cdr:spPr>
        <a:xfrm>
          <a:off x="6972300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0.92425</cdr:x>
      <cdr:y>0.45525</cdr:y>
    </cdr:from>
    <cdr:to>
      <cdr:x>1</cdr:x>
      <cdr:y>0.50725</cdr:y>
    </cdr:to>
    <cdr:sp>
      <cdr:nvSpPr>
        <cdr:cNvPr id="7" name="TextBox 8"/>
        <cdr:cNvSpPr txBox="1">
          <a:spLocks noChangeArrowheads="1"/>
        </cdr:cNvSpPr>
      </cdr:nvSpPr>
      <cdr:spPr>
        <a:xfrm>
          <a:off x="6962775" y="1209675"/>
          <a:ext cx="571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２,０５４,８４８㎡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平成１9年6月所管面積（1～3類）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0.6465</cdr:y>
    </cdr:from>
    <cdr:to>
      <cdr:x>0.99825</cdr:x>
      <cdr:y>0.71025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1828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0.481</cdr:x>
      <cdr:y>0.64225</cdr:y>
    </cdr:from>
    <cdr:to>
      <cdr:x>0.5545</cdr:x>
      <cdr:y>0.706</cdr:y>
    </cdr:to>
    <cdr:sp>
      <cdr:nvSpPr>
        <cdr:cNvPr id="2" name="TextBox 2"/>
        <cdr:cNvSpPr txBox="1">
          <a:spLocks noChangeArrowheads="1"/>
        </cdr:cNvSpPr>
      </cdr:nvSpPr>
      <cdr:spPr>
        <a:xfrm>
          <a:off x="3609975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0.92475</cdr:x>
      <cdr:y>0.50675</cdr:y>
    </cdr:from>
    <cdr:to>
      <cdr:x>0.99825</cdr:x>
      <cdr:y>0.5705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0.92475</cdr:x>
      <cdr:y>0.6975</cdr:y>
    </cdr:from>
    <cdr:to>
      <cdr:x>0.99825</cdr:x>
      <cdr:y>0.76125</cdr:y>
    </cdr:to>
    <cdr:sp>
      <cdr:nvSpPr>
        <cdr:cNvPr id="4" name="TextBox 4"/>
        <cdr:cNvSpPr txBox="1">
          <a:spLocks noChangeArrowheads="1"/>
        </cdr:cNvSpPr>
      </cdr:nvSpPr>
      <cdr:spPr>
        <a:xfrm>
          <a:off x="6943725" y="1971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15225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</cdr:x>
      <cdr:y>0.03125</cdr:y>
    </cdr:from>
    <cdr:to>
      <cdr:x>0.9955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63912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0.92475</cdr:x>
      <cdr:y>0.57625</cdr:y>
    </cdr:from>
    <cdr:to>
      <cdr:x>0.99825</cdr:x>
      <cdr:y>0.64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1628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13</xdr:col>
      <xdr:colOff>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51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0.00725</cdr:y>
    </cdr:from>
    <cdr:to>
      <cdr:x>0.998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960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0.91025</cdr:x>
      <cdr:y>0.55</cdr:y>
    </cdr:from>
    <cdr:to>
      <cdr:x>0.9805</cdr:x>
      <cdr:y>0.61625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14954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0.9075</cdr:x>
      <cdr:y>0.74075</cdr:y>
    </cdr:from>
    <cdr:to>
      <cdr:x>0.97775</cdr:x>
      <cdr:y>0.807</cdr:y>
    </cdr:to>
    <cdr:sp>
      <cdr:nvSpPr>
        <cdr:cNvPr id="6" name="TextBox 6"/>
        <cdr:cNvSpPr txBox="1">
          <a:spLocks noChangeArrowheads="1"/>
        </cdr:cNvSpPr>
      </cdr:nvSpPr>
      <cdr:spPr>
        <a:xfrm>
          <a:off x="6896100" y="20193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0.91025</cdr:x>
      <cdr:y>0.60425</cdr:y>
    </cdr:from>
    <cdr:to>
      <cdr:x>0.9805</cdr:x>
      <cdr:y>0.6705</cdr:y>
    </cdr:to>
    <cdr:sp>
      <cdr:nvSpPr>
        <cdr:cNvPr id="7" name="TextBox 7"/>
        <cdr:cNvSpPr txBox="1">
          <a:spLocks noChangeArrowheads="1"/>
        </cdr:cNvSpPr>
      </cdr:nvSpPr>
      <cdr:spPr>
        <a:xfrm>
          <a:off x="6915150" y="1647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0.4695</cdr:x>
      <cdr:y>0.64025</cdr:y>
    </cdr:from>
    <cdr:to>
      <cdr:x>0.53725</cdr:x>
      <cdr:y>0.7065</cdr:y>
    </cdr:to>
    <cdr:sp>
      <cdr:nvSpPr>
        <cdr:cNvPr id="8" name="TextBox 8"/>
        <cdr:cNvSpPr txBox="1">
          <a:spLocks noChangeArrowheads="1"/>
        </cdr:cNvSpPr>
      </cdr:nvSpPr>
      <cdr:spPr>
        <a:xfrm>
          <a:off x="3562350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0.9075</cdr:x>
      <cdr:y>0.6725</cdr:y>
    </cdr:from>
    <cdr:to>
      <cdr:x>0.98025</cdr:x>
      <cdr:y>0.73875</cdr:y>
    </cdr:to>
    <cdr:sp>
      <cdr:nvSpPr>
        <cdr:cNvPr id="9" name="TextBox 9"/>
        <cdr:cNvSpPr txBox="1">
          <a:spLocks noChangeArrowheads="1"/>
        </cdr:cNvSpPr>
      </cdr:nvSpPr>
      <cdr:spPr>
        <a:xfrm>
          <a:off x="68961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0.00375</cdr:y>
    </cdr:from>
    <cdr:to>
      <cdr:x>1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0.68325</cdr:y>
    </cdr:from>
    <cdr:to>
      <cdr:x>1</cdr:x>
      <cdr:y>0.7505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8383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0.91075</cdr:x>
      <cdr:y>0.483</cdr:y>
    </cdr:from>
    <cdr:to>
      <cdr:x>1</cdr:x>
      <cdr:y>0.55025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29540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</a:t>
          </a:r>
        </a:p>
      </cdr:txBody>
    </cdr:sp>
  </cdr:relSizeAnchor>
  <cdr:relSizeAnchor xmlns:cdr="http://schemas.openxmlformats.org/drawingml/2006/chartDrawing">
    <cdr:from>
      <cdr:x>0.936</cdr:x>
      <cdr:y>0.55425</cdr:y>
    </cdr:from>
    <cdr:to>
      <cdr:x>1</cdr:x>
      <cdr:y>0.6215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4859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0.93325</cdr:x>
      <cdr:y>0.61275</cdr:y>
    </cdr:from>
    <cdr:to>
      <cdr:x>1</cdr:x>
      <cdr:y>0.68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0.46775</cdr:x>
      <cdr:y>0.5475</cdr:y>
    </cdr:from>
    <cdr:to>
      <cdr:x>0.551</cdr:x>
      <cdr:y>0.60525</cdr:y>
    </cdr:to>
    <cdr:sp>
      <cdr:nvSpPr>
        <cdr:cNvPr id="8" name="TextBox 8"/>
        <cdr:cNvSpPr txBox="1">
          <a:spLocks noChangeArrowheads="1"/>
        </cdr:cNvSpPr>
      </cdr:nvSpPr>
      <cdr:spPr>
        <a:xfrm>
          <a:off x="3552825" y="1466850"/>
          <a:ext cx="628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0.03225</cdr:y>
    </cdr:from>
    <cdr:to>
      <cdr:x>0.9855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0.9375</cdr:x>
      <cdr:y>0.645</cdr:y>
    </cdr:from>
    <cdr:to>
      <cdr:x>1</cdr:x>
      <cdr:y>0.697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7716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0.788</cdr:y>
    </cdr:from>
    <cdr:to>
      <cdr:x>1</cdr:x>
      <cdr:y>0.85375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2162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0.944</cdr:x>
      <cdr:y>0.73575</cdr:y>
    </cdr:from>
    <cdr:to>
      <cdr:x>1</cdr:x>
      <cdr:y>0.8015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2019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0.483</cdr:x>
      <cdr:y>0.645</cdr:y>
    </cdr:from>
    <cdr:to>
      <cdr:x>0.5505</cdr:x>
      <cdr:y>0.71075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0.944</cdr:x>
      <cdr:y>0.842</cdr:y>
    </cdr:from>
    <cdr:to>
      <cdr:x>1</cdr:x>
      <cdr:y>0.90775</cdr:y>
    </cdr:to>
    <cdr:sp>
      <cdr:nvSpPr>
        <cdr:cNvPr id="7" name="TextBox 7"/>
        <cdr:cNvSpPr txBox="1">
          <a:spLocks noChangeArrowheads="1"/>
        </cdr:cNvSpPr>
      </cdr:nvSpPr>
      <cdr:spPr>
        <a:xfrm>
          <a:off x="7181850" y="2314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0.601</cdr:y>
    </cdr:from>
    <cdr:to>
      <cdr:x>0.984</cdr:x>
      <cdr:y>0.6685</cdr:y>
    </cdr:to>
    <cdr:sp>
      <cdr:nvSpPr>
        <cdr:cNvPr id="1" name="TextBox 1"/>
        <cdr:cNvSpPr txBox="1">
          <a:spLocks noChangeArrowheads="1"/>
        </cdr:cNvSpPr>
      </cdr:nvSpPr>
      <cdr:spPr>
        <a:xfrm>
          <a:off x="6867525" y="16097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
</a:t>
          </a:r>
        </a:p>
      </cdr:txBody>
    </cdr:sp>
  </cdr:relSizeAnchor>
  <cdr:relSizeAnchor xmlns:cdr="http://schemas.openxmlformats.org/drawingml/2006/chartDrawing">
    <cdr:from>
      <cdr:x>0.46725</cdr:x>
      <cdr:y>0.4615</cdr:y>
    </cdr:from>
    <cdr:to>
      <cdr:x>0.53825</cdr:x>
      <cdr:y>0.529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2382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0.9165</cdr:x>
      <cdr:y>0.71825</cdr:y>
    </cdr:from>
    <cdr:to>
      <cdr:x>0.9875</cdr:x>
      <cdr:y>0.78575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1924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0.913</cdr:x>
      <cdr:y>0.64825</cdr:y>
    </cdr:from>
    <cdr:to>
      <cdr:x>0.984</cdr:x>
      <cdr:y>0.71575</cdr:y>
    </cdr:to>
    <cdr:sp>
      <cdr:nvSpPr>
        <cdr:cNvPr id="4" name="TextBox 4"/>
        <cdr:cNvSpPr txBox="1">
          <a:spLocks noChangeArrowheads="1"/>
        </cdr:cNvSpPr>
      </cdr:nvSpPr>
      <cdr:spPr>
        <a:xfrm>
          <a:off x="6867525" y="1733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0.81825</cdr:x>
      <cdr:y>0.01475</cdr:y>
    </cdr:from>
    <cdr:to>
      <cdr:x>0.9625</cdr:x>
      <cdr:y>0.09625</cdr:y>
    </cdr:to>
    <cdr:sp>
      <cdr:nvSpPr>
        <cdr:cNvPr id="6" name="TextBox 6"/>
        <cdr:cNvSpPr txBox="1">
          <a:spLocks noChangeArrowheads="1"/>
        </cdr:cNvSpPr>
      </cdr:nvSpPr>
      <cdr:spPr>
        <a:xfrm>
          <a:off x="61531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0.913</cdr:x>
      <cdr:y>0.53075</cdr:y>
    </cdr:from>
    <cdr:to>
      <cdr:x>0.984</cdr:x>
      <cdr:y>0.59825</cdr:y>
    </cdr:to>
    <cdr:sp>
      <cdr:nvSpPr>
        <cdr:cNvPr id="7" name="TextBox 7"/>
        <cdr:cNvSpPr txBox="1">
          <a:spLocks noChangeArrowheads="1"/>
        </cdr:cNvSpPr>
      </cdr:nvSpPr>
      <cdr:spPr>
        <a:xfrm>
          <a:off x="6867525" y="1419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0.00725</cdr:y>
    </cdr:from>
    <cdr:to>
      <cdr:x>0.996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0.91175</cdr:x>
      <cdr:y>0.66675</cdr:y>
    </cdr:from>
    <cdr:to>
      <cdr:x>0.989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0" y="179070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0.4765</cdr:x>
      <cdr:y>0.65925</cdr:y>
    </cdr:from>
    <cdr:to>
      <cdr:x>0.5475</cdr:x>
      <cdr:y>0.72675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581400" y="17621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0.91625</cdr:x>
      <cdr:y>0.736</cdr:y>
    </cdr:from>
    <cdr:to>
      <cdr:x>0.98975</cdr:x>
      <cdr:y>0.8035</cdr:y>
    </cdr:to>
    <cdr:sp>
      <cdr:nvSpPr>
        <cdr:cNvPr id="4" name="TextBox 4"/>
        <cdr:cNvSpPr txBox="1">
          <a:spLocks noChangeArrowheads="1"/>
        </cdr:cNvSpPr>
      </cdr:nvSpPr>
      <cdr:spPr>
        <a:xfrm>
          <a:off x="6886575" y="1971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0.91825</cdr:x>
      <cdr:y>0.52775</cdr:y>
    </cdr:from>
    <cdr:to>
      <cdr:x>0.98925</cdr:x>
      <cdr:y>0.59525</cdr:y>
    </cdr:to>
    <cdr:sp>
      <cdr:nvSpPr>
        <cdr:cNvPr id="5" name="TextBox 5"/>
        <cdr:cNvSpPr txBox="1">
          <a:spLocks noChangeArrowheads="1"/>
        </cdr:cNvSpPr>
      </cdr:nvSpPr>
      <cdr:spPr>
        <a:xfrm>
          <a:off x="6905625" y="1409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0.59325</cdr:y>
    </cdr:from>
    <cdr:to>
      <cdr:x>0.98925</cdr:x>
      <cdr:y>0.66075</cdr:y>
    </cdr:to>
    <cdr:sp>
      <cdr:nvSpPr>
        <cdr:cNvPr id="7" name="TextBox 7"/>
        <cdr:cNvSpPr txBox="1">
          <a:spLocks noChangeArrowheads="1"/>
        </cdr:cNvSpPr>
      </cdr:nvSpPr>
      <cdr:spPr>
        <a:xfrm>
          <a:off x="6905625" y="15906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</cdr:x>
      <cdr:y>0.0105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649605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0.5625</cdr:y>
    </cdr:from>
    <cdr:to>
      <cdr:x>1</cdr:x>
      <cdr:y>0.62725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5621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</cdr:x>
      <cdr:y>0.7505</cdr:y>
    </cdr:from>
    <cdr:to>
      <cdr:x>0.99925</cdr:x>
      <cdr:y>0.81525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85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
</a:t>
          </a:r>
        </a:p>
      </cdr:txBody>
    </cdr:sp>
  </cdr:relSizeAnchor>
  <cdr:relSizeAnchor xmlns:cdr="http://schemas.openxmlformats.org/drawingml/2006/chartDrawing">
    <cdr:from>
      <cdr:x>0.47275</cdr:x>
      <cdr:y>0.3625</cdr:y>
    </cdr:from>
    <cdr:to>
      <cdr:x>0.5485</cdr:x>
      <cdr:y>0.417</cdr:y>
    </cdr:to>
    <cdr:sp>
      <cdr:nvSpPr>
        <cdr:cNvPr id="5" name="TextBox 5"/>
        <cdr:cNvSpPr txBox="1">
          <a:spLocks noChangeArrowheads="1"/>
        </cdr:cNvSpPr>
      </cdr:nvSpPr>
      <cdr:spPr>
        <a:xfrm>
          <a:off x="3552825" y="100965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0.926</cdr:x>
      <cdr:y>0.6905</cdr:y>
    </cdr:from>
    <cdr:to>
      <cdr:x>0.99925</cdr:x>
      <cdr:y>0.75525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0.92975</cdr:x>
      <cdr:y>0.6185</cdr:y>
    </cdr:from>
    <cdr:to>
      <cdr:x>1</cdr:x>
      <cdr:y>0.68325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7240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7524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0.42625</cdr:y>
    </cdr:from>
    <cdr:to>
      <cdr:x>0.99025</cdr:x>
      <cdr:y>0.49225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162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0.6415</cdr:y>
    </cdr:from>
    <cdr:to>
      <cdr:x>0.989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7526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0.92025</cdr:x>
      <cdr:y>0.56625</cdr:y>
    </cdr:from>
    <cdr:to>
      <cdr:x>0.989</cdr:x>
      <cdr:y>0.63925</cdr:y>
    </cdr:to>
    <cdr:sp>
      <cdr:nvSpPr>
        <cdr:cNvPr id="4" name="TextBox 4"/>
        <cdr:cNvSpPr txBox="1">
          <a:spLocks noChangeArrowheads="1"/>
        </cdr:cNvSpPr>
      </cdr:nvSpPr>
      <cdr:spPr>
        <a:xfrm>
          <a:off x="7000875" y="15525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　
</a:t>
          </a:r>
        </a:p>
      </cdr:txBody>
    </cdr:sp>
  </cdr:relSizeAnchor>
  <cdr:relSizeAnchor xmlns:cdr="http://schemas.openxmlformats.org/drawingml/2006/chartDrawing">
    <cdr:from>
      <cdr:x>0.4735</cdr:x>
      <cdr:y>0.42625</cdr:y>
    </cdr:from>
    <cdr:to>
      <cdr:x>0.546</cdr:x>
      <cdr:y>0.49225</cdr:y>
    </cdr:to>
    <cdr:sp>
      <cdr:nvSpPr>
        <cdr:cNvPr id="5" name="TextBox 5"/>
        <cdr:cNvSpPr txBox="1">
          <a:spLocks noChangeArrowheads="1"/>
        </cdr:cNvSpPr>
      </cdr:nvSpPr>
      <cdr:spPr>
        <a:xfrm>
          <a:off x="3600450" y="1162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0.98975</cdr:x>
      <cdr:y>1</cdr:y>
    </cdr:from>
    <cdr:to>
      <cdr:x>0.99975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0.85725</cdr:x>
      <cdr:y>0</cdr:y>
    </cdr:from>
    <cdr:to>
      <cdr:x>1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5151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0.49825</cdr:y>
    </cdr:from>
    <cdr:to>
      <cdr:x>0.99025</cdr:x>
      <cdr:y>0.56425</cdr:y>
    </cdr:to>
    <cdr:sp>
      <cdr:nvSpPr>
        <cdr:cNvPr id="8" name="TextBox 8"/>
        <cdr:cNvSpPr txBox="1">
          <a:spLocks noChangeArrowheads="1"/>
        </cdr:cNvSpPr>
      </cdr:nvSpPr>
      <cdr:spPr>
        <a:xfrm>
          <a:off x="7000875" y="13620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0.40575</cdr:y>
    </cdr:from>
    <cdr:to>
      <cdr:x>0.9775</cdr:x>
      <cdr:y>0.47125</cdr:y>
    </cdr:to>
    <cdr:sp>
      <cdr:nvSpPr>
        <cdr:cNvPr id="1" name="TextBox 1"/>
        <cdr:cNvSpPr txBox="1">
          <a:spLocks noChangeArrowheads="1"/>
        </cdr:cNvSpPr>
      </cdr:nvSpPr>
      <cdr:spPr>
        <a:xfrm>
          <a:off x="6886575" y="1114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0.908</cdr:x>
      <cdr:y>0.61175</cdr:y>
    </cdr:from>
    <cdr:to>
      <cdr:x>0.978</cdr:x>
      <cdr:y>0.67725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16859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0.46825</cdr:x>
      <cdr:y>0.4765</cdr:y>
    </cdr:from>
    <cdr:to>
      <cdr:x>0.54075</cdr:x>
      <cdr:y>0.542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314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0.908</cdr:x>
      <cdr:y>0.4735</cdr:y>
    </cdr:from>
    <cdr:to>
      <cdr:x>0.978</cdr:x>
      <cdr:y>0.539</cdr:y>
    </cdr:to>
    <cdr:sp>
      <cdr:nvSpPr>
        <cdr:cNvPr id="5" name="TextBox 5"/>
        <cdr:cNvSpPr txBox="1">
          <a:spLocks noChangeArrowheads="1"/>
        </cdr:cNvSpPr>
      </cdr:nvSpPr>
      <cdr:spPr>
        <a:xfrm>
          <a:off x="6905625" y="13049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0.84825</cdr:x>
      <cdr:y>0.01775</cdr:y>
    </cdr:from>
    <cdr:to>
      <cdr:x>0.991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448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</cdr:x>
      <cdr:y>0.54125</cdr:y>
    </cdr:from>
    <cdr:to>
      <cdr:x>0.978</cdr:x>
      <cdr:y>0.60675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05625" y="14859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0.46475</cdr:y>
    </cdr:from>
    <cdr:to>
      <cdr:x>1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0.97725</cdr:x>
      <cdr:y>0.391</cdr:y>
    </cdr:from>
    <cdr:to>
      <cdr:x>1</cdr:x>
      <cdr:y>0.45575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0" y="10858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0.94775</cdr:x>
      <cdr:y>0.5475</cdr:y>
    </cdr:from>
    <cdr:to>
      <cdr:x>1</cdr:x>
      <cdr:y>0.61225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524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0.491</cdr:x>
      <cdr:y>0.30025</cdr:y>
    </cdr:from>
    <cdr:to>
      <cdr:x>0.561</cdr:x>
      <cdr:y>0.365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8382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0.94775</cdr:x>
      <cdr:y>0.20225</cdr:y>
    </cdr:from>
    <cdr:to>
      <cdr:x>1</cdr:x>
      <cdr:y>0.267</cdr:y>
    </cdr:to>
    <cdr:sp>
      <cdr:nvSpPr>
        <cdr:cNvPr id="5" name="TextBox 5"/>
        <cdr:cNvSpPr txBox="1">
          <a:spLocks noChangeArrowheads="1"/>
        </cdr:cNvSpPr>
      </cdr:nvSpPr>
      <cdr:spPr>
        <a:xfrm>
          <a:off x="7210425" y="5619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0.8465</cdr:x>
      <cdr:y>0</cdr:y>
    </cdr:from>
    <cdr:to>
      <cdr:x>0.98925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0.94775</cdr:x>
      <cdr:y>0.3675</cdr:y>
    </cdr:from>
    <cdr:to>
      <cdr:x>1</cdr:x>
      <cdr:y>0.43225</cdr:y>
    </cdr:to>
    <cdr:sp>
      <cdr:nvSpPr>
        <cdr:cNvPr id="7" name="TextBox 7"/>
        <cdr:cNvSpPr txBox="1">
          <a:spLocks noChangeArrowheads="1"/>
        </cdr:cNvSpPr>
      </cdr:nvSpPr>
      <cdr:spPr>
        <a:xfrm>
          <a:off x="7210425" y="1028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0.9135</cdr:x>
      <cdr:y>0.3545</cdr:y>
    </cdr:from>
    <cdr:to>
      <cdr:x>0.984</cdr:x>
      <cdr:y>0.41925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9906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0.905</cdr:x>
      <cdr:y>0.4525</cdr:y>
    </cdr:from>
    <cdr:to>
      <cdr:x>0.97825</cdr:x>
      <cdr:y>0.51725</cdr:y>
    </cdr:to>
    <cdr:sp>
      <cdr:nvSpPr>
        <cdr:cNvPr id="2" name="TextBox 2"/>
        <cdr:cNvSpPr txBox="1">
          <a:spLocks noChangeArrowheads="1"/>
        </cdr:cNvSpPr>
      </cdr:nvSpPr>
      <cdr:spPr>
        <a:xfrm>
          <a:off x="6829425" y="1266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0.47225</cdr:x>
      <cdr:y>0.19625</cdr:y>
    </cdr:from>
    <cdr:to>
      <cdr:x>0.54275</cdr:x>
      <cdr:y>0.261</cdr:y>
    </cdr:to>
    <cdr:sp>
      <cdr:nvSpPr>
        <cdr:cNvPr id="3" name="TextBox 3"/>
        <cdr:cNvSpPr txBox="1">
          <a:spLocks noChangeArrowheads="1"/>
        </cdr:cNvSpPr>
      </cdr:nvSpPr>
      <cdr:spPr>
        <a:xfrm>
          <a:off x="3562350" y="5429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0.91075</cdr:x>
      <cdr:y>0.2275</cdr:y>
    </cdr:from>
    <cdr:to>
      <cdr:x>0.984</cdr:x>
      <cdr:y>0.28875</cdr:y>
    </cdr:to>
    <cdr:sp>
      <cdr:nvSpPr>
        <cdr:cNvPr id="4" name="TextBox 4"/>
        <cdr:cNvSpPr txBox="1">
          <a:spLocks noChangeArrowheads="1"/>
        </cdr:cNvSpPr>
      </cdr:nvSpPr>
      <cdr:spPr>
        <a:xfrm>
          <a:off x="6877050" y="6286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0.0035</cdr:y>
    </cdr:from>
    <cdr:to>
      <cdr:x>0.98275</cdr:x>
      <cdr:y>0.08175</cdr:y>
    </cdr:to>
    <cdr:sp>
      <cdr:nvSpPr>
        <cdr:cNvPr id="6" name="TextBox 6"/>
        <cdr:cNvSpPr txBox="1">
          <a:spLocks noChangeArrowheads="1"/>
        </cdr:cNvSpPr>
      </cdr:nvSpPr>
      <cdr:spPr>
        <a:xfrm>
          <a:off x="63341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0.9135</cdr:x>
      <cdr:y>0.288</cdr:y>
    </cdr:from>
    <cdr:to>
      <cdr:x>0.984</cdr:x>
      <cdr:y>0.35275</cdr:y>
    </cdr:to>
    <cdr:sp>
      <cdr:nvSpPr>
        <cdr:cNvPr id="7" name="TextBox 7"/>
        <cdr:cNvSpPr txBox="1">
          <a:spLocks noChangeArrowheads="1"/>
        </cdr:cNvSpPr>
      </cdr:nvSpPr>
      <cdr:spPr>
        <a:xfrm>
          <a:off x="6896100" y="8001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0.49975</cdr:y>
    </cdr:from>
    <cdr:to>
      <cdr:x>0.97475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6800850" y="1323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0.90425</cdr:x>
      <cdr:y>0.5925</cdr:y>
    </cdr:from>
    <cdr:to>
      <cdr:x>0.97475</cdr:x>
      <cdr:y>0.6605</cdr:y>
    </cdr:to>
    <cdr:sp>
      <cdr:nvSpPr>
        <cdr:cNvPr id="2" name="TextBox 2"/>
        <cdr:cNvSpPr txBox="1">
          <a:spLocks noChangeArrowheads="1"/>
        </cdr:cNvSpPr>
      </cdr:nvSpPr>
      <cdr:spPr>
        <a:xfrm>
          <a:off x="6829425" y="15716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0.9015</cdr:x>
      <cdr:y>0.43725</cdr:y>
    </cdr:from>
    <cdr:to>
      <cdr:x>0.97475</cdr:x>
      <cdr:y>0.516</cdr:y>
    </cdr:to>
    <cdr:sp>
      <cdr:nvSpPr>
        <cdr:cNvPr id="3" name="TextBox 3"/>
        <cdr:cNvSpPr txBox="1">
          <a:spLocks noChangeArrowheads="1"/>
        </cdr:cNvSpPr>
      </cdr:nvSpPr>
      <cdr:spPr>
        <a:xfrm>
          <a:off x="6800850" y="11525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0.48475</cdr:x>
      <cdr:y>0.51875</cdr:y>
    </cdr:from>
    <cdr:to>
      <cdr:x>0.55525</cdr:x>
      <cdr:y>0.58675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57600" y="13716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0.90425</cdr:x>
      <cdr:y>0.663</cdr:y>
    </cdr:from>
    <cdr:to>
      <cdr:x>0.97475</cdr:x>
      <cdr:y>0.731</cdr:y>
    </cdr:to>
    <cdr:sp>
      <cdr:nvSpPr>
        <cdr:cNvPr id="5" name="TextBox 5"/>
        <cdr:cNvSpPr txBox="1">
          <a:spLocks noChangeArrowheads="1"/>
        </cdr:cNvSpPr>
      </cdr:nvSpPr>
      <cdr:spPr>
        <a:xfrm>
          <a:off x="6829425" y="17526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0.83775</cdr:x>
      <cdr:y>0.01475</cdr:y>
    </cdr:from>
    <cdr:to>
      <cdr:x>0.9815</cdr:x>
      <cdr:y>0.09725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0.93375</cdr:x>
      <cdr:y>0.47225</cdr:y>
    </cdr:from>
    <cdr:to>
      <cdr:x>1</cdr:x>
      <cdr:y>0.5365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3239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0.93375</cdr:x>
      <cdr:y>0.576</cdr:y>
    </cdr:from>
    <cdr:to>
      <cdr:x>1</cdr:x>
      <cdr:y>0.64025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619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0.47525</cdr:x>
      <cdr:y>0.2715</cdr:y>
    </cdr:from>
    <cdr:to>
      <cdr:x>0.54325</cdr:x>
      <cdr:y>0.33575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762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0.93375</cdr:x>
      <cdr:y>0.26825</cdr:y>
    </cdr:from>
    <cdr:to>
      <cdr:x>1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7524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0.93375</cdr:x>
      <cdr:y>0.36075</cdr:y>
    </cdr:from>
    <cdr:to>
      <cdr:x>1</cdr:x>
      <cdr:y>0.425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10096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0.85825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486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0.824</cdr:x>
      <cdr:y>0.0105</cdr:y>
    </cdr:from>
    <cdr:to>
      <cdr:x>0.96875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</cdr:x>
      <cdr:y>0.5315</cdr:y>
    </cdr:from>
    <cdr:to>
      <cdr:x>1</cdr:x>
      <cdr:y>0.59625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476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</cdr:x>
      <cdr:y>0.789</cdr:y>
    </cdr:from>
    <cdr:to>
      <cdr:x>1</cdr:x>
      <cdr:y>0.85375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2200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0.46</cdr:x>
      <cdr:y>0.5035</cdr:y>
    </cdr:from>
    <cdr:to>
      <cdr:x>0.5285</cdr:x>
      <cdr:y>0.56825</cdr:y>
    </cdr:to>
    <cdr:sp>
      <cdr:nvSpPr>
        <cdr:cNvPr id="6" name="TextBox 6"/>
        <cdr:cNvSpPr txBox="1">
          <a:spLocks noChangeArrowheads="1"/>
        </cdr:cNvSpPr>
      </cdr:nvSpPr>
      <cdr:spPr>
        <a:xfrm>
          <a:off x="3448050" y="1400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</cdr:x>
      <cdr:y>0.708</cdr:y>
    </cdr:from>
    <cdr:to>
      <cdr:x>1</cdr:x>
      <cdr:y>0.77275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971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</cdr:x>
      <cdr:y>0.64425</cdr:y>
    </cdr:from>
    <cdr:to>
      <cdr:x>1</cdr:x>
      <cdr:y>0.709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790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</cdr:y>
    </cdr:from>
    <cdr:to>
      <cdr:x>0.97375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0.9205</cdr:x>
      <cdr:y>0.63325</cdr:y>
    </cdr:from>
    <cdr:to>
      <cdr:x>0.98925</cdr:x>
      <cdr:y>0.6955</cdr:y>
    </cdr:to>
    <cdr:sp>
      <cdr:nvSpPr>
        <cdr:cNvPr id="2" name="TextBox 2"/>
        <cdr:cNvSpPr txBox="1">
          <a:spLocks noChangeArrowheads="1"/>
        </cdr:cNvSpPr>
      </cdr:nvSpPr>
      <cdr:spPr>
        <a:xfrm>
          <a:off x="6886575" y="1838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0.79425</cdr:y>
    </cdr:from>
    <cdr:to>
      <cdr:x>0.98925</cdr:x>
      <cdr:y>0.8565</cdr:y>
    </cdr:to>
    <cdr:sp>
      <cdr:nvSpPr>
        <cdr:cNvPr id="4" name="TextBox 4"/>
        <cdr:cNvSpPr txBox="1">
          <a:spLocks noChangeArrowheads="1"/>
        </cdr:cNvSpPr>
      </cdr:nvSpPr>
      <cdr:spPr>
        <a:xfrm>
          <a:off x="6886575" y="2305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0.9205</cdr:x>
      <cdr:y>0.72975</cdr:y>
    </cdr:from>
    <cdr:to>
      <cdr:x>0.98925</cdr:x>
      <cdr:y>0.792</cdr:y>
    </cdr:to>
    <cdr:sp>
      <cdr:nvSpPr>
        <cdr:cNvPr id="5" name="TextBox 5"/>
        <cdr:cNvSpPr txBox="1">
          <a:spLocks noChangeArrowheads="1"/>
        </cdr:cNvSpPr>
      </cdr:nvSpPr>
      <cdr:spPr>
        <a:xfrm>
          <a:off x="6886575" y="2114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0.4575</cdr:x>
      <cdr:y>0.52375</cdr:y>
    </cdr:from>
    <cdr:to>
      <cdr:x>0.52625</cdr:x>
      <cdr:y>0.586</cdr:y>
    </cdr:to>
    <cdr:sp>
      <cdr:nvSpPr>
        <cdr:cNvPr id="6" name="TextBox 6"/>
        <cdr:cNvSpPr txBox="1">
          <a:spLocks noChangeArrowheads="1"/>
        </cdr:cNvSpPr>
      </cdr:nvSpPr>
      <cdr:spPr>
        <a:xfrm>
          <a:off x="3419475" y="1514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0.9205</cdr:x>
      <cdr:y>0.67975</cdr:y>
    </cdr:from>
    <cdr:to>
      <cdr:x>0.98925</cdr:x>
      <cdr:y>0.72575</cdr:y>
    </cdr:to>
    <cdr:sp>
      <cdr:nvSpPr>
        <cdr:cNvPr id="7" name="TextBox 7"/>
        <cdr:cNvSpPr txBox="1">
          <a:spLocks noChangeArrowheads="1"/>
        </cdr:cNvSpPr>
      </cdr:nvSpPr>
      <cdr:spPr>
        <a:xfrm>
          <a:off x="6886575" y="1971675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0.0395</cdr:y>
    </cdr:from>
    <cdr:to>
      <cdr:x>1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0.948</cdr:x>
      <cdr:y>0.61425</cdr:y>
    </cdr:from>
    <cdr:to>
      <cdr:x>1</cdr:x>
      <cdr:y>0.6805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676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</cdr:x>
      <cdr:y>0.68325</cdr:y>
    </cdr:from>
    <cdr:to>
      <cdr:x>1</cdr:x>
      <cdr:y>0.7495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0.47475</cdr:x>
      <cdr:y>0.41875</cdr:y>
    </cdr:from>
    <cdr:to>
      <cdr:x>0.54325</cdr:x>
      <cdr:y>0.485</cdr:y>
    </cdr:to>
    <cdr:sp>
      <cdr:nvSpPr>
        <cdr:cNvPr id="5" name="TextBox 5"/>
        <cdr:cNvSpPr txBox="1">
          <a:spLocks noChangeArrowheads="1"/>
        </cdr:cNvSpPr>
      </cdr:nvSpPr>
      <cdr:spPr>
        <a:xfrm>
          <a:off x="3552825" y="1143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0.948</cdr:x>
      <cdr:y>0.47575</cdr:y>
    </cdr:from>
    <cdr:to>
      <cdr:x>1</cdr:x>
      <cdr:y>0.542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</cdr:x>
      <cdr:y>0.545</cdr:y>
    </cdr:from>
    <cdr:to>
      <cdr:x>1</cdr:x>
      <cdr:y>0.61125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8" customWidth="1"/>
    <col min="2" max="2" width="7.25390625" style="325" customWidth="1"/>
    <col min="3" max="3" width="9.625" style="284" customWidth="1"/>
    <col min="4" max="4" width="9.00390625" style="278" customWidth="1"/>
    <col min="5" max="5" width="20.00390625" style="278" bestFit="1" customWidth="1"/>
    <col min="6" max="6" width="18.625" style="278" customWidth="1"/>
    <col min="7" max="7" width="7.75390625" style="278" customWidth="1"/>
    <col min="8" max="8" width="2.375" style="278" customWidth="1"/>
    <col min="9" max="9" width="7.75390625" style="278" customWidth="1"/>
    <col min="10" max="16384" width="9.00390625" style="278" customWidth="1"/>
  </cols>
  <sheetData>
    <row r="1" spans="1:8" ht="21" customHeight="1">
      <c r="A1" s="274"/>
      <c r="B1" s="304"/>
      <c r="C1" s="276"/>
      <c r="D1" s="275"/>
      <c r="E1" s="275"/>
      <c r="F1" s="275"/>
      <c r="G1" s="275"/>
      <c r="H1" s="277"/>
    </row>
    <row r="2" spans="1:8" ht="24">
      <c r="A2" s="441" t="s">
        <v>171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 t="s">
        <v>239</v>
      </c>
      <c r="B3" s="442"/>
      <c r="C3" s="442"/>
      <c r="D3" s="442"/>
      <c r="E3" s="442"/>
      <c r="F3" s="442"/>
      <c r="G3" s="442"/>
      <c r="H3" s="443"/>
    </row>
    <row r="4" spans="1:8" ht="17.25">
      <c r="A4" s="156"/>
      <c r="B4" s="305"/>
      <c r="C4" s="280"/>
      <c r="D4" s="42"/>
      <c r="E4" s="42"/>
      <c r="F4" s="42"/>
      <c r="G4" s="42"/>
      <c r="H4" s="281"/>
    </row>
    <row r="5" spans="1:8" ht="17.25">
      <c r="A5" s="336"/>
      <c r="B5" s="337"/>
      <c r="C5" s="337"/>
      <c r="D5" s="337"/>
      <c r="E5" s="337"/>
      <c r="F5" s="337"/>
      <c r="G5" s="337"/>
      <c r="H5" s="338"/>
    </row>
    <row r="6" spans="1:8" ht="23.25" customHeight="1">
      <c r="A6" s="332"/>
      <c r="B6" s="334" t="s">
        <v>186</v>
      </c>
      <c r="C6" s="333"/>
      <c r="D6" s="335" t="s">
        <v>187</v>
      </c>
      <c r="E6" s="335"/>
      <c r="F6" s="279"/>
      <c r="G6" s="279"/>
      <c r="H6" s="281"/>
    </row>
    <row r="7" spans="1:8" s="289" customFormat="1" ht="16.5" customHeight="1">
      <c r="A7" s="285"/>
      <c r="B7" s="306">
        <v>1</v>
      </c>
      <c r="C7" s="296"/>
      <c r="D7" s="279" t="s">
        <v>167</v>
      </c>
      <c r="E7" s="279"/>
      <c r="F7" s="279"/>
      <c r="G7" s="287"/>
      <c r="H7" s="288"/>
    </row>
    <row r="8" spans="1:8" s="289" customFormat="1" ht="16.5" customHeight="1">
      <c r="A8" s="285"/>
      <c r="B8" s="307"/>
      <c r="C8" s="296"/>
      <c r="D8" s="279"/>
      <c r="E8" s="279"/>
      <c r="F8" s="279"/>
      <c r="G8" s="279"/>
      <c r="H8" s="288"/>
    </row>
    <row r="9" spans="1:8" s="289" customFormat="1" ht="16.5" customHeight="1">
      <c r="A9" s="285"/>
      <c r="B9" s="308">
        <v>2</v>
      </c>
      <c r="C9" s="296"/>
      <c r="D9" s="279" t="s">
        <v>168</v>
      </c>
      <c r="E9" s="279"/>
      <c r="F9" s="279"/>
      <c r="G9" s="287"/>
      <c r="H9" s="288"/>
    </row>
    <row r="10" spans="1:8" s="289" customFormat="1" ht="16.5" customHeight="1">
      <c r="A10" s="285"/>
      <c r="B10" s="307"/>
      <c r="C10" s="296"/>
      <c r="D10" s="279"/>
      <c r="E10" s="279"/>
      <c r="F10" s="279"/>
      <c r="G10" s="279"/>
      <c r="H10" s="288"/>
    </row>
    <row r="11" spans="1:8" s="289" customFormat="1" ht="16.5" customHeight="1">
      <c r="A11" s="285"/>
      <c r="B11" s="309">
        <v>3</v>
      </c>
      <c r="C11" s="296"/>
      <c r="D11" s="279" t="s">
        <v>169</v>
      </c>
      <c r="E11" s="279"/>
      <c r="F11" s="279"/>
      <c r="G11" s="287"/>
      <c r="H11" s="288"/>
    </row>
    <row r="12" spans="1:8" s="289" customFormat="1" ht="16.5" customHeight="1">
      <c r="A12" s="285"/>
      <c r="B12" s="307"/>
      <c r="C12" s="296"/>
      <c r="D12" s="279"/>
      <c r="E12" s="279"/>
      <c r="F12" s="279"/>
      <c r="G12" s="279"/>
      <c r="H12" s="288"/>
    </row>
    <row r="13" spans="1:8" s="289" customFormat="1" ht="16.5" customHeight="1">
      <c r="A13" s="285"/>
      <c r="B13" s="310">
        <v>4</v>
      </c>
      <c r="C13" s="296"/>
      <c r="D13" s="279" t="s">
        <v>170</v>
      </c>
      <c r="E13" s="279"/>
      <c r="F13" s="279"/>
      <c r="G13" s="287"/>
      <c r="H13" s="288"/>
    </row>
    <row r="14" spans="1:8" s="289" customFormat="1" ht="16.5" customHeight="1">
      <c r="A14" s="285"/>
      <c r="B14" s="307" t="s">
        <v>89</v>
      </c>
      <c r="C14" s="296"/>
      <c r="D14" s="279"/>
      <c r="E14" s="279"/>
      <c r="F14" s="279"/>
      <c r="G14" s="279"/>
      <c r="H14" s="288"/>
    </row>
    <row r="15" spans="1:8" s="289" customFormat="1" ht="16.5" customHeight="1">
      <c r="A15" s="285"/>
      <c r="B15" s="311">
        <v>5</v>
      </c>
      <c r="C15" s="300"/>
      <c r="D15" s="279" t="s">
        <v>173</v>
      </c>
      <c r="E15" s="279"/>
      <c r="F15" s="279"/>
      <c r="G15" s="287"/>
      <c r="H15" s="288"/>
    </row>
    <row r="16" spans="1:8" s="289" customFormat="1" ht="16.5" customHeight="1">
      <c r="A16" s="285"/>
      <c r="B16" s="307"/>
      <c r="C16" s="296"/>
      <c r="D16" s="279"/>
      <c r="E16" s="279"/>
      <c r="F16" s="279"/>
      <c r="G16" s="279"/>
      <c r="H16" s="288"/>
    </row>
    <row r="17" spans="1:8" s="289" customFormat="1" ht="16.5" customHeight="1">
      <c r="A17" s="285"/>
      <c r="B17" s="312">
        <v>6</v>
      </c>
      <c r="C17" s="296"/>
      <c r="D17" s="279" t="s">
        <v>174</v>
      </c>
      <c r="E17" s="279"/>
      <c r="F17" s="279"/>
      <c r="G17" s="279"/>
      <c r="H17" s="288"/>
    </row>
    <row r="18" spans="1:8" s="289" customFormat="1" ht="16.5" customHeight="1">
      <c r="A18" s="285"/>
      <c r="B18" s="307"/>
      <c r="C18" s="296"/>
      <c r="D18" s="279"/>
      <c r="E18" s="279"/>
      <c r="F18" s="279"/>
      <c r="G18" s="279"/>
      <c r="H18" s="288"/>
    </row>
    <row r="19" spans="1:8" s="289" customFormat="1" ht="16.5" customHeight="1">
      <c r="A19" s="285"/>
      <c r="B19" s="313">
        <v>7</v>
      </c>
      <c r="C19" s="296"/>
      <c r="D19" s="279" t="s">
        <v>175</v>
      </c>
      <c r="E19" s="279"/>
      <c r="F19" s="279"/>
      <c r="G19" s="279"/>
      <c r="H19" s="288"/>
    </row>
    <row r="20" spans="1:8" s="289" customFormat="1" ht="16.5" customHeight="1">
      <c r="A20" s="285"/>
      <c r="B20" s="307"/>
      <c r="C20" s="296"/>
      <c r="D20" s="279"/>
      <c r="E20" s="279"/>
      <c r="F20" s="279"/>
      <c r="G20" s="279"/>
      <c r="H20" s="288"/>
    </row>
    <row r="21" spans="1:8" s="289" customFormat="1" ht="16.5" customHeight="1">
      <c r="A21" s="285"/>
      <c r="B21" s="314">
        <v>8</v>
      </c>
      <c r="C21" s="296"/>
      <c r="D21" s="279" t="s">
        <v>172</v>
      </c>
      <c r="E21" s="279"/>
      <c r="F21" s="279"/>
      <c r="G21" s="279"/>
      <c r="H21" s="288"/>
    </row>
    <row r="22" spans="1:8" s="289" customFormat="1" ht="16.5" customHeight="1">
      <c r="A22" s="285"/>
      <c r="B22" s="307"/>
      <c r="C22" s="296"/>
      <c r="D22" s="279"/>
      <c r="E22" s="279"/>
      <c r="F22" s="279"/>
      <c r="G22" s="279"/>
      <c r="H22" s="288"/>
    </row>
    <row r="23" spans="1:8" s="289" customFormat="1" ht="16.5" customHeight="1">
      <c r="A23" s="285"/>
      <c r="B23" s="315">
        <v>9</v>
      </c>
      <c r="C23" s="296"/>
      <c r="D23" s="279" t="s">
        <v>176</v>
      </c>
      <c r="E23" s="279"/>
      <c r="F23" s="279"/>
      <c r="G23" s="279"/>
      <c r="H23" s="288"/>
    </row>
    <row r="24" spans="1:8" s="289" customFormat="1" ht="16.5" customHeight="1">
      <c r="A24" s="285"/>
      <c r="B24" s="307"/>
      <c r="C24" s="296"/>
      <c r="D24" s="279"/>
      <c r="E24" s="279"/>
      <c r="F24" s="279"/>
      <c r="G24" s="279"/>
      <c r="H24" s="288"/>
    </row>
    <row r="25" spans="1:8" s="289" customFormat="1" ht="16.5" customHeight="1">
      <c r="A25" s="285"/>
      <c r="B25" s="316">
        <v>10</v>
      </c>
      <c r="C25" s="296"/>
      <c r="D25" s="279" t="s">
        <v>177</v>
      </c>
      <c r="E25" s="279"/>
      <c r="F25" s="279"/>
      <c r="G25" s="279"/>
      <c r="H25" s="288"/>
    </row>
    <row r="26" spans="1:8" s="289" customFormat="1" ht="16.5" customHeight="1">
      <c r="A26" s="285"/>
      <c r="B26" s="307"/>
      <c r="C26" s="296"/>
      <c r="D26" s="279"/>
      <c r="E26" s="279"/>
      <c r="F26" s="279"/>
      <c r="G26" s="279"/>
      <c r="H26" s="288"/>
    </row>
    <row r="27" spans="1:8" s="289" customFormat="1" ht="16.5" customHeight="1">
      <c r="A27" s="285"/>
      <c r="B27" s="317">
        <v>11</v>
      </c>
      <c r="C27" s="296"/>
      <c r="D27" s="279" t="s">
        <v>178</v>
      </c>
      <c r="E27" s="279"/>
      <c r="F27" s="279"/>
      <c r="G27" s="279"/>
      <c r="H27" s="288"/>
    </row>
    <row r="28" spans="1:8" s="289" customFormat="1" ht="16.5" customHeight="1">
      <c r="A28" s="285"/>
      <c r="B28" s="307"/>
      <c r="C28" s="296"/>
      <c r="D28" s="279"/>
      <c r="E28" s="279"/>
      <c r="F28" s="279"/>
      <c r="G28" s="279"/>
      <c r="H28" s="288"/>
    </row>
    <row r="29" spans="1:8" s="289" customFormat="1" ht="16.5" customHeight="1">
      <c r="A29" s="285"/>
      <c r="B29" s="319">
        <v>12</v>
      </c>
      <c r="C29" s="296"/>
      <c r="D29" s="279" t="s">
        <v>179</v>
      </c>
      <c r="E29" s="279"/>
      <c r="F29" s="279"/>
      <c r="G29" s="279"/>
      <c r="H29" s="288"/>
    </row>
    <row r="30" spans="1:8" s="289" customFormat="1" ht="16.5" customHeight="1">
      <c r="A30" s="290"/>
      <c r="B30" s="318"/>
      <c r="C30" s="301"/>
      <c r="D30" s="291"/>
      <c r="E30" s="291"/>
      <c r="F30" s="291"/>
      <c r="G30" s="291"/>
      <c r="H30" s="292"/>
    </row>
    <row r="31" spans="1:8" s="289" customFormat="1" ht="16.5" customHeight="1">
      <c r="A31" s="285"/>
      <c r="B31" s="326">
        <v>13</v>
      </c>
      <c r="C31" s="302"/>
      <c r="D31" s="279" t="s">
        <v>180</v>
      </c>
      <c r="E31" s="279"/>
      <c r="F31" s="279"/>
      <c r="G31" s="279"/>
      <c r="H31" s="288"/>
    </row>
    <row r="32" spans="1:8" s="289" customFormat="1" ht="16.5" customHeight="1">
      <c r="A32" s="285"/>
      <c r="B32" s="307"/>
      <c r="C32" s="296"/>
      <c r="D32" s="279"/>
      <c r="E32" s="279"/>
      <c r="F32" s="279"/>
      <c r="G32" s="279"/>
      <c r="H32" s="288"/>
    </row>
    <row r="33" spans="1:8" s="289" customFormat="1" ht="16.5" customHeight="1">
      <c r="A33" s="285"/>
      <c r="B33" s="320">
        <v>14</v>
      </c>
      <c r="C33" s="296"/>
      <c r="D33" s="279" t="s">
        <v>181</v>
      </c>
      <c r="E33" s="279"/>
      <c r="F33" s="279"/>
      <c r="G33" s="279"/>
      <c r="H33" s="288"/>
    </row>
    <row r="34" spans="1:8" s="289" customFormat="1" ht="16.5" customHeight="1">
      <c r="A34" s="293"/>
      <c r="B34" s="307"/>
      <c r="C34" s="296"/>
      <c r="D34" s="294"/>
      <c r="E34" s="294"/>
      <c r="F34" s="294"/>
      <c r="G34" s="294"/>
      <c r="H34" s="295"/>
    </row>
    <row r="35" spans="1:8" s="289" customFormat="1" ht="16.5" customHeight="1">
      <c r="A35" s="297"/>
      <c r="B35" s="321">
        <v>15</v>
      </c>
      <c r="C35" s="296"/>
      <c r="D35" s="298" t="s">
        <v>184</v>
      </c>
      <c r="E35" s="298" t="s">
        <v>185</v>
      </c>
      <c r="F35" s="298"/>
      <c r="G35" s="298"/>
      <c r="H35" s="299"/>
    </row>
    <row r="36" spans="1:8" s="289" customFormat="1" ht="16.5" customHeight="1">
      <c r="A36" s="293"/>
      <c r="B36" s="322"/>
      <c r="C36" s="303"/>
      <c r="D36" s="294"/>
      <c r="E36" s="294"/>
      <c r="F36" s="294"/>
      <c r="G36" s="294"/>
      <c r="H36" s="295"/>
    </row>
    <row r="37" spans="1:8" s="289" customFormat="1" ht="16.5" customHeight="1">
      <c r="A37" s="285"/>
      <c r="B37" s="323">
        <v>16</v>
      </c>
      <c r="C37" s="302"/>
      <c r="D37" s="279" t="s">
        <v>182</v>
      </c>
      <c r="E37" s="279"/>
      <c r="F37" s="279"/>
      <c r="G37" s="279"/>
      <c r="H37" s="288"/>
    </row>
    <row r="38" spans="1:8" s="289" customFormat="1" ht="16.5" customHeight="1">
      <c r="A38" s="285"/>
      <c r="B38" s="307"/>
      <c r="C38" s="296"/>
      <c r="D38" s="279"/>
      <c r="E38" s="279"/>
      <c r="F38" s="279"/>
      <c r="G38" s="279"/>
      <c r="H38" s="288"/>
    </row>
    <row r="39" spans="1:8" s="289" customFormat="1" ht="16.5" customHeight="1">
      <c r="A39" s="285"/>
      <c r="B39" s="324">
        <v>17</v>
      </c>
      <c r="C39" s="302"/>
      <c r="D39" s="279" t="s">
        <v>183</v>
      </c>
      <c r="E39" s="279"/>
      <c r="F39" s="279"/>
      <c r="G39" s="279"/>
      <c r="H39" s="288"/>
    </row>
    <row r="40" spans="1:8" s="289" customFormat="1" ht="16.5" customHeight="1">
      <c r="A40" s="285"/>
      <c r="B40" s="324"/>
      <c r="C40" s="302"/>
      <c r="D40" s="279"/>
      <c r="E40" s="279"/>
      <c r="F40" s="279"/>
      <c r="G40" s="279"/>
      <c r="H40" s="288"/>
    </row>
    <row r="41" spans="1:8" s="289" customFormat="1" ht="16.5" customHeight="1">
      <c r="A41" s="285"/>
      <c r="B41" s="307"/>
      <c r="C41" s="286"/>
      <c r="D41" s="279"/>
      <c r="E41" s="279"/>
      <c r="F41" s="279"/>
      <c r="G41" s="279"/>
      <c r="H41" s="288"/>
    </row>
    <row r="42" spans="1:8" s="289" customFormat="1" ht="29.25" customHeight="1">
      <c r="A42" s="445" t="s">
        <v>188</v>
      </c>
      <c r="B42" s="446"/>
      <c r="C42" s="446"/>
      <c r="D42" s="446"/>
      <c r="E42" s="446"/>
      <c r="F42" s="446"/>
      <c r="G42" s="446"/>
      <c r="H42" s="447"/>
    </row>
    <row r="43" spans="1:8" s="289" customFormat="1" ht="14.25">
      <c r="A43" s="327"/>
      <c r="B43" s="328"/>
      <c r="C43" s="329"/>
      <c r="D43" s="330"/>
      <c r="E43" s="330"/>
      <c r="F43" s="330"/>
      <c r="G43" s="330"/>
      <c r="H43" s="331"/>
    </row>
    <row r="44" spans="1:8" s="283" customFormat="1" ht="17.25">
      <c r="A44" s="282"/>
      <c r="B44" s="305"/>
      <c r="C44" s="280"/>
      <c r="D44" s="282"/>
      <c r="E44" s="282"/>
      <c r="F44" s="282"/>
      <c r="G44" s="282"/>
      <c r="H44" s="282"/>
    </row>
    <row r="45" spans="1:8" s="283" customFormat="1" ht="17.25">
      <c r="A45" s="282"/>
      <c r="B45" s="305"/>
      <c r="C45" s="280"/>
      <c r="D45" s="282"/>
      <c r="E45" s="282"/>
      <c r="F45" s="282"/>
      <c r="G45" s="282"/>
      <c r="H45" s="282"/>
    </row>
    <row r="46" spans="1:8" s="283" customFormat="1" ht="17.25">
      <c r="A46" s="282"/>
      <c r="B46" s="305"/>
      <c r="C46" s="280"/>
      <c r="D46" s="282"/>
      <c r="E46" s="282"/>
      <c r="F46" s="282"/>
      <c r="G46" s="282"/>
      <c r="H46" s="282"/>
    </row>
    <row r="47" spans="1:8" s="283" customFormat="1" ht="17.25">
      <c r="A47" s="282"/>
      <c r="B47" s="305"/>
      <c r="C47" s="280"/>
      <c r="D47" s="282"/>
      <c r="E47" s="282"/>
      <c r="F47" s="282"/>
      <c r="G47" s="282"/>
      <c r="H47" s="282"/>
    </row>
    <row r="48" spans="1:8" s="283" customFormat="1" ht="17.25">
      <c r="A48" s="282"/>
      <c r="B48" s="305"/>
      <c r="C48" s="280"/>
      <c r="D48" s="282"/>
      <c r="E48" s="282"/>
      <c r="F48" s="282"/>
      <c r="G48" s="282"/>
      <c r="H48" s="282"/>
    </row>
    <row r="49" spans="1:8" s="283" customFormat="1" ht="17.25">
      <c r="A49" s="282"/>
      <c r="B49" s="305"/>
      <c r="C49" s="280"/>
      <c r="D49" s="282"/>
      <c r="E49" s="282"/>
      <c r="F49" s="282"/>
      <c r="G49" s="282"/>
      <c r="H49" s="282"/>
    </row>
    <row r="50" spans="1:8" s="283" customFormat="1" ht="17.25">
      <c r="A50" s="282"/>
      <c r="B50" s="305"/>
      <c r="C50" s="280"/>
      <c r="D50" s="282"/>
      <c r="E50" s="282"/>
      <c r="F50" s="282"/>
      <c r="G50" s="282"/>
      <c r="H50" s="282"/>
    </row>
    <row r="51" spans="1:8" s="283" customFormat="1" ht="17.25">
      <c r="A51" s="282"/>
      <c r="B51" s="305"/>
      <c r="C51" s="280"/>
      <c r="D51" s="282"/>
      <c r="E51" s="282"/>
      <c r="F51" s="282"/>
      <c r="G51" s="282"/>
      <c r="H51" s="282"/>
    </row>
    <row r="52" spans="1:8" s="283" customFormat="1" ht="17.25">
      <c r="A52" s="282"/>
      <c r="B52" s="305"/>
      <c r="C52" s="280"/>
      <c r="D52" s="282"/>
      <c r="E52" s="282"/>
      <c r="F52" s="282"/>
      <c r="G52" s="282"/>
      <c r="H52" s="282"/>
    </row>
    <row r="53" spans="1:8" s="283" customFormat="1" ht="17.25">
      <c r="A53" s="282"/>
      <c r="B53" s="305"/>
      <c r="C53" s="280"/>
      <c r="D53" s="282"/>
      <c r="E53" s="282"/>
      <c r="F53" s="282"/>
      <c r="G53" s="282"/>
      <c r="H53" s="282"/>
    </row>
    <row r="54" spans="1:8" s="283" customFormat="1" ht="17.25">
      <c r="A54" s="282"/>
      <c r="B54" s="305"/>
      <c r="C54" s="280"/>
      <c r="D54" s="282"/>
      <c r="E54" s="282"/>
      <c r="F54" s="282"/>
      <c r="G54" s="282"/>
      <c r="H54" s="282"/>
    </row>
    <row r="55" spans="2:3" s="283" customFormat="1" ht="17.25">
      <c r="B55" s="325"/>
      <c r="C55" s="284"/>
    </row>
    <row r="56" spans="2:3" s="283" customFormat="1" ht="17.25">
      <c r="B56" s="325"/>
      <c r="C56" s="284"/>
    </row>
    <row r="57" spans="2:3" s="283" customFormat="1" ht="17.25">
      <c r="B57" s="325"/>
      <c r="C57" s="284"/>
    </row>
    <row r="58" spans="2:3" s="283" customFormat="1" ht="17.25">
      <c r="B58" s="325"/>
      <c r="C58" s="284"/>
    </row>
    <row r="59" spans="2:3" s="283" customFormat="1" ht="17.25">
      <c r="B59" s="325"/>
      <c r="C59" s="284"/>
    </row>
    <row r="60" spans="2:3" s="283" customFormat="1" ht="17.25">
      <c r="B60" s="325"/>
      <c r="C60" s="284"/>
    </row>
    <row r="61" spans="2:3" s="283" customFormat="1" ht="17.25">
      <c r="B61" s="325"/>
      <c r="C61" s="284"/>
    </row>
    <row r="62" spans="2:3" s="283" customFormat="1" ht="17.25">
      <c r="B62" s="325"/>
      <c r="C62" s="284"/>
    </row>
    <row r="63" spans="2:3" s="283" customFormat="1" ht="17.25">
      <c r="B63" s="325"/>
      <c r="C63" s="284"/>
    </row>
    <row r="64" spans="2:3" s="283" customFormat="1" ht="17.25">
      <c r="B64" s="325"/>
      <c r="C64" s="284"/>
    </row>
    <row r="65" spans="2:3" s="283" customFormat="1" ht="17.25">
      <c r="B65" s="325"/>
      <c r="C65" s="284"/>
    </row>
    <row r="66" spans="2:3" s="283" customFormat="1" ht="17.25">
      <c r="B66" s="325"/>
      <c r="C66" s="284"/>
    </row>
    <row r="67" spans="2:3" s="283" customFormat="1" ht="17.25">
      <c r="B67" s="325"/>
      <c r="C67" s="284"/>
    </row>
    <row r="68" spans="2:3" s="283" customFormat="1" ht="17.25">
      <c r="B68" s="325"/>
      <c r="C68" s="284"/>
    </row>
    <row r="69" spans="2:3" s="283" customFormat="1" ht="17.25">
      <c r="B69" s="325"/>
      <c r="C69" s="284"/>
    </row>
    <row r="70" spans="2:3" s="283" customFormat="1" ht="17.25">
      <c r="B70" s="325"/>
      <c r="C70" s="284"/>
    </row>
    <row r="71" spans="2:3" s="283" customFormat="1" ht="17.25">
      <c r="B71" s="325"/>
      <c r="C71" s="284"/>
    </row>
    <row r="72" spans="2:3" s="283" customFormat="1" ht="17.25">
      <c r="B72" s="325"/>
      <c r="C72" s="284"/>
    </row>
    <row r="73" spans="2:3" s="283" customFormat="1" ht="17.25">
      <c r="B73" s="325"/>
      <c r="C73" s="284"/>
    </row>
    <row r="74" spans="2:3" s="283" customFormat="1" ht="17.25">
      <c r="B74" s="325"/>
      <c r="C74" s="284"/>
    </row>
    <row r="75" spans="2:3" s="283" customFormat="1" ht="17.25">
      <c r="B75" s="325"/>
      <c r="C75" s="284"/>
    </row>
    <row r="76" spans="2:3" s="283" customFormat="1" ht="17.25">
      <c r="B76" s="325"/>
      <c r="C76" s="284"/>
    </row>
    <row r="77" spans="2:3" s="283" customFormat="1" ht="17.25">
      <c r="B77" s="325"/>
      <c r="C77" s="284"/>
    </row>
    <row r="78" spans="2:3" s="283" customFormat="1" ht="17.25">
      <c r="B78" s="325"/>
      <c r="C78" s="284"/>
    </row>
    <row r="79" spans="2:3" s="283" customFormat="1" ht="17.25">
      <c r="B79" s="325"/>
      <c r="C79" s="284"/>
    </row>
    <row r="80" spans="2:3" s="283" customFormat="1" ht="17.25">
      <c r="B80" s="325"/>
      <c r="C80" s="284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2"/>
      <c r="B1" s="463"/>
      <c r="C1" s="463"/>
      <c r="D1" s="463"/>
      <c r="E1" s="463"/>
      <c r="F1" s="463"/>
      <c r="G1" s="463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218</v>
      </c>
      <c r="D21" s="85" t="s">
        <v>164</v>
      </c>
      <c r="E21" s="104" t="s">
        <v>55</v>
      </c>
      <c r="F21" s="104" t="s">
        <v>63</v>
      </c>
      <c r="G21" s="105" t="s">
        <v>85</v>
      </c>
    </row>
    <row r="22" spans="1:7" ht="13.5">
      <c r="A22" s="106">
        <v>1</v>
      </c>
      <c r="B22" s="182" t="s">
        <v>209</v>
      </c>
      <c r="C22" s="9">
        <v>26138</v>
      </c>
      <c r="D22" s="9">
        <v>17866</v>
      </c>
      <c r="E22" s="121">
        <v>109.9</v>
      </c>
      <c r="F22" s="45">
        <f>SUM(C22/D22*100)</f>
        <v>146.30023508339863</v>
      </c>
      <c r="G22" s="107"/>
    </row>
    <row r="23" spans="1:7" ht="13.5">
      <c r="A23" s="106">
        <v>2</v>
      </c>
      <c r="B23" s="182" t="s">
        <v>195</v>
      </c>
      <c r="C23" s="9">
        <v>14712</v>
      </c>
      <c r="D23" s="9">
        <v>16089</v>
      </c>
      <c r="E23" s="121">
        <v>113.2</v>
      </c>
      <c r="F23" s="45">
        <f>SUM(C23/D23*100)</f>
        <v>91.44135744918889</v>
      </c>
      <c r="G23" s="107"/>
    </row>
    <row r="24" spans="1:7" ht="13.5">
      <c r="A24" s="106">
        <v>3</v>
      </c>
      <c r="B24" s="182" t="s">
        <v>192</v>
      </c>
      <c r="C24" s="9">
        <v>8916</v>
      </c>
      <c r="D24" s="9">
        <v>6157</v>
      </c>
      <c r="E24" s="121">
        <v>78.5</v>
      </c>
      <c r="F24" s="45">
        <f aca="true" t="shared" si="0" ref="F24:F32">SUM(C24/D24*100)</f>
        <v>144.8107844729576</v>
      </c>
      <c r="G24" s="107"/>
    </row>
    <row r="25" spans="1:7" ht="13.5">
      <c r="A25" s="106">
        <v>4</v>
      </c>
      <c r="B25" s="182" t="s">
        <v>205</v>
      </c>
      <c r="C25" s="9">
        <v>6158</v>
      </c>
      <c r="D25" s="9">
        <v>4262</v>
      </c>
      <c r="E25" s="121">
        <v>97.4</v>
      </c>
      <c r="F25" s="45">
        <f t="shared" si="0"/>
        <v>144.48615673392771</v>
      </c>
      <c r="G25" s="107"/>
    </row>
    <row r="26" spans="1:7" ht="13.5" customHeight="1">
      <c r="A26" s="106">
        <v>5</v>
      </c>
      <c r="B26" s="182" t="s">
        <v>212</v>
      </c>
      <c r="C26" s="9">
        <v>5586</v>
      </c>
      <c r="D26" s="9">
        <v>2323</v>
      </c>
      <c r="E26" s="121">
        <v>109.4</v>
      </c>
      <c r="F26" s="45">
        <f t="shared" si="0"/>
        <v>240.46491605682309</v>
      </c>
      <c r="G26" s="107"/>
    </row>
    <row r="27" spans="1:7" ht="13.5" customHeight="1">
      <c r="A27" s="106">
        <v>6</v>
      </c>
      <c r="B27" s="182" t="s">
        <v>194</v>
      </c>
      <c r="C27" s="9">
        <v>5326</v>
      </c>
      <c r="D27" s="9">
        <v>6285</v>
      </c>
      <c r="E27" s="121">
        <v>92.3</v>
      </c>
      <c r="F27" s="45">
        <f t="shared" si="0"/>
        <v>84.74144789180589</v>
      </c>
      <c r="G27" s="107"/>
    </row>
    <row r="28" spans="1:7" ht="13.5" customHeight="1">
      <c r="A28" s="106">
        <v>7</v>
      </c>
      <c r="B28" s="182" t="s">
        <v>197</v>
      </c>
      <c r="C28" s="112">
        <v>4989</v>
      </c>
      <c r="D28" s="112">
        <v>3151</v>
      </c>
      <c r="E28" s="121">
        <v>108.4</v>
      </c>
      <c r="F28" s="45">
        <f t="shared" si="0"/>
        <v>158.3306886702634</v>
      </c>
      <c r="G28" s="107"/>
    </row>
    <row r="29" spans="1:7" ht="13.5" customHeight="1">
      <c r="A29" s="106">
        <v>8</v>
      </c>
      <c r="B29" s="182" t="s">
        <v>124</v>
      </c>
      <c r="C29" s="112">
        <v>3718</v>
      </c>
      <c r="D29" s="112">
        <v>4482</v>
      </c>
      <c r="E29" s="121">
        <v>102.9</v>
      </c>
      <c r="F29" s="45">
        <f t="shared" si="0"/>
        <v>82.95403837572512</v>
      </c>
      <c r="G29" s="107"/>
    </row>
    <row r="30" spans="1:7" ht="13.5" customHeight="1">
      <c r="A30" s="106">
        <v>9</v>
      </c>
      <c r="B30" s="182" t="s">
        <v>189</v>
      </c>
      <c r="C30" s="112">
        <v>3609</v>
      </c>
      <c r="D30" s="112">
        <v>3052</v>
      </c>
      <c r="E30" s="121">
        <v>104.2</v>
      </c>
      <c r="F30" s="45">
        <f t="shared" si="0"/>
        <v>118.25032765399739</v>
      </c>
      <c r="G30" s="107"/>
    </row>
    <row r="31" spans="1:7" ht="13.5" customHeight="1" thickBot="1">
      <c r="A31" s="108">
        <v>10</v>
      </c>
      <c r="B31" s="182" t="s">
        <v>200</v>
      </c>
      <c r="C31" s="109">
        <v>3506</v>
      </c>
      <c r="D31" s="109">
        <v>5771</v>
      </c>
      <c r="E31" s="122">
        <v>96.5</v>
      </c>
      <c r="F31" s="45">
        <f t="shared" si="0"/>
        <v>60.752036042280366</v>
      </c>
      <c r="G31" s="110"/>
    </row>
    <row r="32" spans="1:7" ht="13.5" customHeight="1" thickBot="1">
      <c r="A32" s="91"/>
      <c r="B32" s="92" t="s">
        <v>81</v>
      </c>
      <c r="C32" s="93">
        <v>92915</v>
      </c>
      <c r="D32" s="93">
        <v>87199</v>
      </c>
      <c r="E32" s="94">
        <v>102.4</v>
      </c>
      <c r="F32" s="118">
        <f t="shared" si="0"/>
        <v>106.55512104496611</v>
      </c>
      <c r="G32" s="134">
        <v>86.2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218</v>
      </c>
      <c r="D53" s="85" t="s">
        <v>164</v>
      </c>
      <c r="E53" s="104" t="s">
        <v>55</v>
      </c>
      <c r="F53" s="104" t="s">
        <v>63</v>
      </c>
      <c r="G53" s="105" t="s">
        <v>85</v>
      </c>
    </row>
    <row r="54" spans="1:7" ht="13.5">
      <c r="A54" s="106">
        <v>1</v>
      </c>
      <c r="B54" s="182" t="s">
        <v>117</v>
      </c>
      <c r="C54" s="9">
        <v>179422</v>
      </c>
      <c r="D54" s="9">
        <v>169649</v>
      </c>
      <c r="E54" s="45">
        <v>102.2</v>
      </c>
      <c r="F54" s="45">
        <f aca="true" t="shared" si="1" ref="F54:F64">SUM(C54/D54*100)</f>
        <v>105.76071771716897</v>
      </c>
      <c r="G54" s="107"/>
    </row>
    <row r="55" spans="1:7" ht="13.5">
      <c r="A55" s="106">
        <v>2</v>
      </c>
      <c r="B55" s="182" t="s">
        <v>118</v>
      </c>
      <c r="C55" s="9">
        <v>21415</v>
      </c>
      <c r="D55" s="9">
        <v>20241</v>
      </c>
      <c r="E55" s="45">
        <v>108.6</v>
      </c>
      <c r="F55" s="45">
        <f t="shared" si="1"/>
        <v>105.80010869028209</v>
      </c>
      <c r="G55" s="107"/>
    </row>
    <row r="56" spans="1:7" ht="13.5">
      <c r="A56" s="106">
        <v>3</v>
      </c>
      <c r="B56" s="182" t="s">
        <v>198</v>
      </c>
      <c r="C56" s="9">
        <v>19789</v>
      </c>
      <c r="D56" s="9">
        <v>18422</v>
      </c>
      <c r="E56" s="45">
        <v>94.9</v>
      </c>
      <c r="F56" s="45">
        <f t="shared" si="1"/>
        <v>107.4204755184019</v>
      </c>
      <c r="G56" s="107"/>
    </row>
    <row r="57" spans="1:7" ht="13.5">
      <c r="A57" s="106">
        <v>4</v>
      </c>
      <c r="B57" s="182" t="s">
        <v>195</v>
      </c>
      <c r="C57" s="9">
        <v>9335</v>
      </c>
      <c r="D57" s="9">
        <v>9746</v>
      </c>
      <c r="E57" s="45">
        <v>90.3</v>
      </c>
      <c r="F57" s="45">
        <f t="shared" si="1"/>
        <v>95.7828852862713</v>
      </c>
      <c r="G57" s="107"/>
    </row>
    <row r="58" spans="1:7" ht="13.5">
      <c r="A58" s="106">
        <v>5</v>
      </c>
      <c r="B58" s="183" t="s">
        <v>205</v>
      </c>
      <c r="C58" s="9">
        <v>7329</v>
      </c>
      <c r="D58" s="9">
        <v>6459</v>
      </c>
      <c r="E58" s="45">
        <v>104.7</v>
      </c>
      <c r="F58" s="45">
        <f t="shared" si="1"/>
        <v>113.46957733395261</v>
      </c>
      <c r="G58" s="107"/>
    </row>
    <row r="59" spans="1:7" ht="13.5">
      <c r="A59" s="106">
        <v>6</v>
      </c>
      <c r="B59" s="183" t="s">
        <v>189</v>
      </c>
      <c r="C59" s="9">
        <v>7021</v>
      </c>
      <c r="D59" s="9">
        <v>3000</v>
      </c>
      <c r="E59" s="45">
        <v>126.2</v>
      </c>
      <c r="F59" s="45">
        <f t="shared" si="1"/>
        <v>234.0333333333333</v>
      </c>
      <c r="G59" s="107"/>
    </row>
    <row r="60" spans="1:7" ht="13.5">
      <c r="A60" s="106">
        <v>7</v>
      </c>
      <c r="B60" s="183" t="s">
        <v>192</v>
      </c>
      <c r="C60" s="9">
        <v>6152</v>
      </c>
      <c r="D60" s="9">
        <v>6403</v>
      </c>
      <c r="E60" s="157">
        <v>89.5</v>
      </c>
      <c r="F60" s="45">
        <f t="shared" si="1"/>
        <v>96.0799625175699</v>
      </c>
      <c r="G60" s="107"/>
    </row>
    <row r="61" spans="1:7" ht="13.5">
      <c r="A61" s="106">
        <v>8</v>
      </c>
      <c r="B61" s="183" t="s">
        <v>197</v>
      </c>
      <c r="C61" s="9">
        <v>6116</v>
      </c>
      <c r="D61" s="9">
        <v>5405</v>
      </c>
      <c r="E61" s="45">
        <v>95.6</v>
      </c>
      <c r="F61" s="45">
        <f t="shared" si="1"/>
        <v>113.15448658649399</v>
      </c>
      <c r="G61" s="107"/>
    </row>
    <row r="62" spans="1:7" ht="13.5">
      <c r="A62" s="106">
        <v>9</v>
      </c>
      <c r="B62" s="183" t="s">
        <v>124</v>
      </c>
      <c r="C62" s="9">
        <v>5976</v>
      </c>
      <c r="D62" s="9">
        <v>9078</v>
      </c>
      <c r="E62" s="45">
        <v>85.7</v>
      </c>
      <c r="F62" s="45">
        <f t="shared" si="1"/>
        <v>65.82947785855914</v>
      </c>
      <c r="G62" s="107"/>
    </row>
    <row r="63" spans="1:8" ht="14.25" thickBot="1">
      <c r="A63" s="111">
        <v>10</v>
      </c>
      <c r="B63" s="183" t="s">
        <v>206</v>
      </c>
      <c r="C63" s="112">
        <v>5437</v>
      </c>
      <c r="D63" s="112">
        <v>5481</v>
      </c>
      <c r="E63" s="113">
        <v>102.5</v>
      </c>
      <c r="F63" s="113">
        <f t="shared" si="1"/>
        <v>99.19722678343368</v>
      </c>
      <c r="G63" s="115"/>
      <c r="H63" s="23"/>
    </row>
    <row r="64" spans="1:7" ht="14.25" thickBot="1">
      <c r="A64" s="91"/>
      <c r="B64" s="116" t="s">
        <v>84</v>
      </c>
      <c r="C64" s="117">
        <v>281930</v>
      </c>
      <c r="D64" s="117">
        <v>278069</v>
      </c>
      <c r="E64" s="118">
        <v>100.4</v>
      </c>
      <c r="F64" s="118">
        <f t="shared" si="1"/>
        <v>101.38850429210015</v>
      </c>
      <c r="G64" s="120">
        <v>62.4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218</v>
      </c>
      <c r="D21" s="85" t="s">
        <v>164</v>
      </c>
      <c r="E21" s="104" t="s">
        <v>55</v>
      </c>
      <c r="F21" s="104" t="s">
        <v>63</v>
      </c>
      <c r="G21" s="105" t="s">
        <v>85</v>
      </c>
    </row>
    <row r="22" spans="1:7" ht="13.5">
      <c r="A22" s="30">
        <v>1</v>
      </c>
      <c r="B22" s="182" t="s">
        <v>107</v>
      </c>
      <c r="C22" s="9">
        <v>49579</v>
      </c>
      <c r="D22" s="9">
        <v>53614</v>
      </c>
      <c r="E22" s="45">
        <v>95</v>
      </c>
      <c r="F22" s="45">
        <f>SUM(C22/D22*100)</f>
        <v>92.47398067668892</v>
      </c>
      <c r="G22" s="107"/>
    </row>
    <row r="23" spans="1:7" ht="13.5">
      <c r="A23" s="30">
        <v>2</v>
      </c>
      <c r="B23" s="182" t="s">
        <v>207</v>
      </c>
      <c r="C23" s="9">
        <v>46917</v>
      </c>
      <c r="D23" s="9">
        <v>40413</v>
      </c>
      <c r="E23" s="45">
        <v>103.4</v>
      </c>
      <c r="F23" s="45">
        <f aca="true" t="shared" si="0" ref="F23:F32">SUM(C23/D23*100)</f>
        <v>116.09383119293297</v>
      </c>
      <c r="G23" s="107"/>
    </row>
    <row r="24" spans="1:7" ht="13.5" customHeight="1">
      <c r="A24" s="30">
        <v>3</v>
      </c>
      <c r="B24" s="182" t="s">
        <v>204</v>
      </c>
      <c r="C24" s="9">
        <v>34505</v>
      </c>
      <c r="D24" s="9">
        <v>34857</v>
      </c>
      <c r="E24" s="45">
        <v>106.8</v>
      </c>
      <c r="F24" s="45">
        <f t="shared" si="0"/>
        <v>98.99015979573687</v>
      </c>
      <c r="G24" s="107"/>
    </row>
    <row r="25" spans="1:7" ht="13.5">
      <c r="A25" s="30">
        <v>4</v>
      </c>
      <c r="B25" s="182" t="s">
        <v>193</v>
      </c>
      <c r="C25" s="9">
        <v>34342</v>
      </c>
      <c r="D25" s="9">
        <v>38518</v>
      </c>
      <c r="E25" s="45">
        <v>95.4</v>
      </c>
      <c r="F25" s="45">
        <f t="shared" si="0"/>
        <v>89.1583155927099</v>
      </c>
      <c r="G25" s="107"/>
    </row>
    <row r="26" spans="1:7" ht="13.5">
      <c r="A26" s="30">
        <v>5</v>
      </c>
      <c r="B26" s="182" t="s">
        <v>189</v>
      </c>
      <c r="C26" s="9">
        <v>32124</v>
      </c>
      <c r="D26" s="9">
        <v>34829</v>
      </c>
      <c r="E26" s="45">
        <v>90.6</v>
      </c>
      <c r="F26" s="45">
        <f t="shared" si="0"/>
        <v>92.23348359126015</v>
      </c>
      <c r="G26" s="107"/>
    </row>
    <row r="27" spans="1:7" ht="13.5" customHeight="1">
      <c r="A27" s="30">
        <v>6</v>
      </c>
      <c r="B27" s="182" t="s">
        <v>192</v>
      </c>
      <c r="C27" s="9">
        <v>29244</v>
      </c>
      <c r="D27" s="9">
        <v>38444</v>
      </c>
      <c r="E27" s="45">
        <v>114.9</v>
      </c>
      <c r="F27" s="45">
        <f t="shared" si="0"/>
        <v>76.06908750390178</v>
      </c>
      <c r="G27" s="107"/>
    </row>
    <row r="28" spans="1:7" ht="13.5" customHeight="1">
      <c r="A28" s="30">
        <v>7</v>
      </c>
      <c r="B28" s="183" t="s">
        <v>124</v>
      </c>
      <c r="C28" s="9">
        <v>20225</v>
      </c>
      <c r="D28" s="9">
        <v>20940</v>
      </c>
      <c r="E28" s="45">
        <v>102.8</v>
      </c>
      <c r="F28" s="45">
        <f t="shared" si="0"/>
        <v>96.58548233046801</v>
      </c>
      <c r="G28" s="107"/>
    </row>
    <row r="29" spans="1:7" ht="13.5">
      <c r="A29" s="30">
        <v>8</v>
      </c>
      <c r="B29" s="183" t="s">
        <v>198</v>
      </c>
      <c r="C29" s="9">
        <v>18237</v>
      </c>
      <c r="D29" s="9">
        <v>18196</v>
      </c>
      <c r="E29" s="45">
        <v>100</v>
      </c>
      <c r="F29" s="45">
        <f t="shared" si="0"/>
        <v>100.22532424708727</v>
      </c>
      <c r="G29" s="107"/>
    </row>
    <row r="30" spans="1:7" ht="13.5">
      <c r="A30" s="30">
        <v>9</v>
      </c>
      <c r="B30" s="183" t="s">
        <v>206</v>
      </c>
      <c r="C30" s="9">
        <v>16562</v>
      </c>
      <c r="D30" s="9">
        <v>12359</v>
      </c>
      <c r="E30" s="45">
        <v>97.8</v>
      </c>
      <c r="F30" s="348">
        <f t="shared" si="0"/>
        <v>134.00760579334897</v>
      </c>
      <c r="G30" s="107"/>
    </row>
    <row r="31" spans="1:7" ht="14.25" thickBot="1">
      <c r="A31" s="119">
        <v>10</v>
      </c>
      <c r="B31" s="183" t="s">
        <v>208</v>
      </c>
      <c r="C31" s="112">
        <v>14908</v>
      </c>
      <c r="D31" s="112">
        <v>15044</v>
      </c>
      <c r="E31" s="113">
        <v>102.8</v>
      </c>
      <c r="F31" s="113">
        <f t="shared" si="0"/>
        <v>99.095985110343</v>
      </c>
      <c r="G31" s="115"/>
    </row>
    <row r="32" spans="1:7" ht="14.25" thickBot="1">
      <c r="A32" s="91"/>
      <c r="B32" s="92" t="s">
        <v>86</v>
      </c>
      <c r="C32" s="93">
        <v>376613</v>
      </c>
      <c r="D32" s="93">
        <v>386897</v>
      </c>
      <c r="E32" s="96">
        <v>100.4</v>
      </c>
      <c r="F32" s="118">
        <f t="shared" si="0"/>
        <v>97.34192821345215</v>
      </c>
      <c r="G32" s="134">
        <v>59.3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218</v>
      </c>
      <c r="D53" s="85" t="s">
        <v>164</v>
      </c>
      <c r="E53" s="104" t="s">
        <v>55</v>
      </c>
      <c r="F53" s="104" t="s">
        <v>63</v>
      </c>
      <c r="G53" s="105" t="s">
        <v>85</v>
      </c>
    </row>
    <row r="54" spans="1:7" ht="13.5">
      <c r="A54" s="106">
        <v>1</v>
      </c>
      <c r="B54" s="182" t="s">
        <v>125</v>
      </c>
      <c r="C54" s="9">
        <v>17146</v>
      </c>
      <c r="D54" s="9">
        <v>25504</v>
      </c>
      <c r="E54" s="121">
        <v>91.6</v>
      </c>
      <c r="F54" s="45">
        <f>SUM(C54/D54*100)</f>
        <v>67.22867001254706</v>
      </c>
      <c r="G54" s="107"/>
    </row>
    <row r="55" spans="1:7" ht="13.5">
      <c r="A55" s="106">
        <v>2</v>
      </c>
      <c r="B55" s="182" t="s">
        <v>120</v>
      </c>
      <c r="C55" s="9">
        <v>5583</v>
      </c>
      <c r="D55" s="9">
        <v>5246</v>
      </c>
      <c r="E55" s="121">
        <v>97</v>
      </c>
      <c r="F55" s="45">
        <f aca="true" t="shared" si="1" ref="F55:F64">SUM(C55/D55*100)</f>
        <v>106.42394205108654</v>
      </c>
      <c r="G55" s="107"/>
    </row>
    <row r="56" spans="1:7" ht="13.5">
      <c r="A56" s="106">
        <v>3</v>
      </c>
      <c r="B56" s="182" t="s">
        <v>124</v>
      </c>
      <c r="C56" s="9">
        <v>3863</v>
      </c>
      <c r="D56" s="9">
        <v>2605</v>
      </c>
      <c r="E56" s="121">
        <v>101.9</v>
      </c>
      <c r="F56" s="45">
        <f t="shared" si="1"/>
        <v>148.29174664107484</v>
      </c>
      <c r="G56" s="107"/>
    </row>
    <row r="57" spans="1:8" ht="13.5">
      <c r="A57" s="106">
        <v>4</v>
      </c>
      <c r="B57" s="182" t="s">
        <v>189</v>
      </c>
      <c r="C57" s="9">
        <v>2671</v>
      </c>
      <c r="D57" s="9">
        <v>2963</v>
      </c>
      <c r="E57" s="121">
        <v>105.1</v>
      </c>
      <c r="F57" s="45">
        <f t="shared" si="1"/>
        <v>90.14512318596017</v>
      </c>
      <c r="G57" s="107"/>
      <c r="H57" s="72"/>
    </row>
    <row r="58" spans="1:7" ht="13.5">
      <c r="A58" s="106">
        <v>5</v>
      </c>
      <c r="B58" s="182" t="s">
        <v>119</v>
      </c>
      <c r="C58" s="9">
        <v>2248</v>
      </c>
      <c r="D58" s="9">
        <v>3964</v>
      </c>
      <c r="E58" s="121">
        <v>116.4</v>
      </c>
      <c r="F58" s="45">
        <f t="shared" si="1"/>
        <v>56.71039354187689</v>
      </c>
      <c r="G58" s="107"/>
    </row>
    <row r="59" spans="1:7" ht="13.5">
      <c r="A59" s="106">
        <v>6</v>
      </c>
      <c r="B59" s="183" t="s">
        <v>237</v>
      </c>
      <c r="C59" s="9">
        <v>1757</v>
      </c>
      <c r="D59" s="9">
        <v>1730</v>
      </c>
      <c r="E59" s="121">
        <v>118.6</v>
      </c>
      <c r="F59" s="45">
        <f t="shared" si="1"/>
        <v>101.5606936416185</v>
      </c>
      <c r="G59" s="107"/>
    </row>
    <row r="60" spans="1:7" ht="13.5">
      <c r="A60" s="106">
        <v>7</v>
      </c>
      <c r="B60" s="183" t="s">
        <v>205</v>
      </c>
      <c r="C60" s="9">
        <v>1590</v>
      </c>
      <c r="D60" s="9">
        <v>1204</v>
      </c>
      <c r="E60" s="121">
        <v>126.9</v>
      </c>
      <c r="F60" s="45">
        <f t="shared" si="1"/>
        <v>132.0598006644518</v>
      </c>
      <c r="G60" s="107"/>
    </row>
    <row r="61" spans="1:7" ht="13.5">
      <c r="A61" s="106">
        <v>8</v>
      </c>
      <c r="B61" s="183" t="s">
        <v>192</v>
      </c>
      <c r="C61" s="9">
        <v>1528</v>
      </c>
      <c r="D61" s="9">
        <v>2006</v>
      </c>
      <c r="E61" s="121">
        <v>88.8</v>
      </c>
      <c r="F61" s="45">
        <f t="shared" si="1"/>
        <v>76.17148554336988</v>
      </c>
      <c r="G61" s="107"/>
    </row>
    <row r="62" spans="1:7" ht="13.5">
      <c r="A62" s="106">
        <v>9</v>
      </c>
      <c r="B62" s="183" t="s">
        <v>193</v>
      </c>
      <c r="C62" s="9">
        <v>1296</v>
      </c>
      <c r="D62" s="9">
        <v>2052</v>
      </c>
      <c r="E62" s="121">
        <v>87.3</v>
      </c>
      <c r="F62" s="45">
        <f t="shared" si="1"/>
        <v>63.1578947368421</v>
      </c>
      <c r="G62" s="107"/>
    </row>
    <row r="63" spans="1:7" ht="14.25" thickBot="1">
      <c r="A63" s="108">
        <v>10</v>
      </c>
      <c r="B63" s="184" t="s">
        <v>197</v>
      </c>
      <c r="C63" s="109">
        <v>547</v>
      </c>
      <c r="D63" s="109">
        <v>714</v>
      </c>
      <c r="E63" s="122">
        <v>96.8</v>
      </c>
      <c r="F63" s="45">
        <f t="shared" si="1"/>
        <v>76.61064425770309</v>
      </c>
      <c r="G63" s="110"/>
    </row>
    <row r="64" spans="1:7" ht="14.25" thickBot="1">
      <c r="A64" s="91"/>
      <c r="B64" s="92" t="s">
        <v>82</v>
      </c>
      <c r="C64" s="93">
        <v>40846</v>
      </c>
      <c r="D64" s="93">
        <v>51268</v>
      </c>
      <c r="E64" s="94">
        <v>97.5</v>
      </c>
      <c r="F64" s="118">
        <f t="shared" si="1"/>
        <v>79.67152999921979</v>
      </c>
      <c r="G64" s="134">
        <v>182.5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218</v>
      </c>
      <c r="D20" s="85" t="s">
        <v>164</v>
      </c>
      <c r="E20" s="104" t="s">
        <v>55</v>
      </c>
      <c r="F20" s="104" t="s">
        <v>63</v>
      </c>
      <c r="G20" s="105" t="s">
        <v>85</v>
      </c>
    </row>
    <row r="21" spans="1:7" ht="13.5">
      <c r="A21" s="106">
        <v>1</v>
      </c>
      <c r="B21" s="182" t="s">
        <v>127</v>
      </c>
      <c r="C21" s="9">
        <v>43119</v>
      </c>
      <c r="D21" s="9">
        <v>32799</v>
      </c>
      <c r="E21" s="121">
        <v>97.1</v>
      </c>
      <c r="F21" s="45">
        <f aca="true" t="shared" si="0" ref="F21:F31">SUM(C21/D21*100)</f>
        <v>131.46437391383884</v>
      </c>
      <c r="G21" s="107"/>
    </row>
    <row r="22" spans="1:7" ht="13.5">
      <c r="A22" s="106">
        <v>2</v>
      </c>
      <c r="B22" s="182" t="s">
        <v>78</v>
      </c>
      <c r="C22" s="9">
        <v>18043</v>
      </c>
      <c r="D22" s="9">
        <v>18202</v>
      </c>
      <c r="E22" s="121">
        <v>108.1</v>
      </c>
      <c r="F22" s="45">
        <f t="shared" si="0"/>
        <v>99.1264696187232</v>
      </c>
      <c r="G22" s="107"/>
    </row>
    <row r="23" spans="1:7" ht="13.5" customHeight="1">
      <c r="A23" s="106">
        <v>3</v>
      </c>
      <c r="B23" s="182" t="s">
        <v>197</v>
      </c>
      <c r="C23" s="9">
        <v>9642</v>
      </c>
      <c r="D23" s="9">
        <v>7036</v>
      </c>
      <c r="E23" s="121">
        <v>109.6</v>
      </c>
      <c r="F23" s="45">
        <f t="shared" si="0"/>
        <v>137.0380898237635</v>
      </c>
      <c r="G23" s="107"/>
    </row>
    <row r="24" spans="1:7" ht="13.5" customHeight="1">
      <c r="A24" s="106">
        <v>4</v>
      </c>
      <c r="B24" s="183" t="s">
        <v>208</v>
      </c>
      <c r="C24" s="9">
        <v>9346</v>
      </c>
      <c r="D24" s="9">
        <v>12026</v>
      </c>
      <c r="E24" s="121">
        <v>109.9</v>
      </c>
      <c r="F24" s="45">
        <f t="shared" si="0"/>
        <v>77.7149509396308</v>
      </c>
      <c r="G24" s="107"/>
    </row>
    <row r="25" spans="1:7" ht="13.5" customHeight="1">
      <c r="A25" s="106">
        <v>5</v>
      </c>
      <c r="B25" s="183" t="s">
        <v>196</v>
      </c>
      <c r="C25" s="9">
        <v>7906</v>
      </c>
      <c r="D25" s="9">
        <v>7927</v>
      </c>
      <c r="E25" s="121">
        <v>100.4</v>
      </c>
      <c r="F25" s="45">
        <f t="shared" si="0"/>
        <v>99.73508262898953</v>
      </c>
      <c r="G25" s="107"/>
    </row>
    <row r="26" spans="1:7" ht="13.5" customHeight="1">
      <c r="A26" s="106">
        <v>6</v>
      </c>
      <c r="B26" s="183" t="s">
        <v>124</v>
      </c>
      <c r="C26" s="9">
        <v>6104</v>
      </c>
      <c r="D26" s="9">
        <v>5438</v>
      </c>
      <c r="E26" s="121">
        <v>102.6</v>
      </c>
      <c r="F26" s="45">
        <f t="shared" si="0"/>
        <v>112.24714968738508</v>
      </c>
      <c r="G26" s="107"/>
    </row>
    <row r="27" spans="1:7" ht="13.5" customHeight="1">
      <c r="A27" s="106">
        <v>7</v>
      </c>
      <c r="B27" s="183" t="s">
        <v>205</v>
      </c>
      <c r="C27" s="9">
        <v>5984</v>
      </c>
      <c r="D27" s="9">
        <v>6053</v>
      </c>
      <c r="E27" s="121">
        <v>115.1</v>
      </c>
      <c r="F27" s="45">
        <f t="shared" si="0"/>
        <v>98.86006938708078</v>
      </c>
      <c r="G27" s="107"/>
    </row>
    <row r="28" spans="1:7" ht="13.5" customHeight="1">
      <c r="A28" s="106">
        <v>8</v>
      </c>
      <c r="B28" s="183" t="s">
        <v>198</v>
      </c>
      <c r="C28" s="9">
        <v>5853</v>
      </c>
      <c r="D28" s="9">
        <v>8603</v>
      </c>
      <c r="E28" s="121">
        <v>101.8</v>
      </c>
      <c r="F28" s="45">
        <f t="shared" si="0"/>
        <v>68.03440660234801</v>
      </c>
      <c r="G28" s="107"/>
    </row>
    <row r="29" spans="1:7" ht="13.5" customHeight="1">
      <c r="A29" s="106">
        <v>9</v>
      </c>
      <c r="B29" s="183" t="s">
        <v>238</v>
      </c>
      <c r="C29" s="112">
        <v>4176</v>
      </c>
      <c r="D29" s="112">
        <v>4854</v>
      </c>
      <c r="E29" s="124">
        <v>100.8</v>
      </c>
      <c r="F29" s="45">
        <f t="shared" si="0"/>
        <v>86.03213844252163</v>
      </c>
      <c r="G29" s="107"/>
    </row>
    <row r="30" spans="1:7" ht="13.5" customHeight="1" thickBot="1">
      <c r="A30" s="111">
        <v>10</v>
      </c>
      <c r="B30" s="183" t="s">
        <v>195</v>
      </c>
      <c r="C30" s="112">
        <v>3511</v>
      </c>
      <c r="D30" s="112">
        <v>4018</v>
      </c>
      <c r="E30" s="124">
        <v>83.5</v>
      </c>
      <c r="F30" s="113">
        <f t="shared" si="0"/>
        <v>87.38178198108511</v>
      </c>
      <c r="G30" s="115"/>
    </row>
    <row r="31" spans="1:7" ht="13.5" customHeight="1" thickBot="1">
      <c r="A31" s="91"/>
      <c r="B31" s="92" t="s">
        <v>88</v>
      </c>
      <c r="C31" s="93">
        <v>132059</v>
      </c>
      <c r="D31" s="93">
        <v>126199</v>
      </c>
      <c r="E31" s="94">
        <v>101.9</v>
      </c>
      <c r="F31" s="118">
        <f t="shared" si="0"/>
        <v>104.64345993232911</v>
      </c>
      <c r="G31" s="120">
        <v>107.2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218</v>
      </c>
      <c r="D53" s="85" t="s">
        <v>164</v>
      </c>
      <c r="E53" s="104" t="s">
        <v>55</v>
      </c>
      <c r="F53" s="104" t="s">
        <v>63</v>
      </c>
      <c r="G53" s="105" t="s">
        <v>87</v>
      </c>
    </row>
    <row r="54" spans="1:7" ht="13.5">
      <c r="A54" s="106">
        <v>1</v>
      </c>
      <c r="B54" s="182" t="s">
        <v>125</v>
      </c>
      <c r="C54" s="6">
        <v>29769</v>
      </c>
      <c r="D54" s="9">
        <v>29724</v>
      </c>
      <c r="E54" s="45">
        <v>104.5</v>
      </c>
      <c r="F54" s="45">
        <f aca="true" t="shared" si="1" ref="F54:F64">SUM(C54/D54*100)</f>
        <v>100.15139281388777</v>
      </c>
      <c r="G54" s="107"/>
    </row>
    <row r="55" spans="1:7" ht="13.5">
      <c r="A55" s="106">
        <v>2</v>
      </c>
      <c r="B55" s="182" t="s">
        <v>128</v>
      </c>
      <c r="C55" s="6">
        <v>23919</v>
      </c>
      <c r="D55" s="9">
        <v>19722</v>
      </c>
      <c r="E55" s="45">
        <v>108.9</v>
      </c>
      <c r="F55" s="45">
        <f t="shared" si="1"/>
        <v>121.28080316397931</v>
      </c>
      <c r="G55" s="107"/>
    </row>
    <row r="56" spans="1:7" ht="13.5">
      <c r="A56" s="106">
        <v>3</v>
      </c>
      <c r="B56" s="7" t="s">
        <v>189</v>
      </c>
      <c r="C56" s="6">
        <v>23021</v>
      </c>
      <c r="D56" s="9">
        <v>20603</v>
      </c>
      <c r="E56" s="45">
        <v>109.4</v>
      </c>
      <c r="F56" s="45">
        <f t="shared" si="1"/>
        <v>111.73615492889385</v>
      </c>
      <c r="G56" s="107"/>
    </row>
    <row r="57" spans="1:7" ht="13.5">
      <c r="A57" s="106">
        <v>4</v>
      </c>
      <c r="B57" s="7" t="s">
        <v>209</v>
      </c>
      <c r="C57" s="6">
        <v>22538</v>
      </c>
      <c r="D57" s="9">
        <v>16073</v>
      </c>
      <c r="E57" s="45">
        <v>105.8</v>
      </c>
      <c r="F57" s="45">
        <f t="shared" si="1"/>
        <v>140.2227337771418</v>
      </c>
      <c r="G57" s="107"/>
    </row>
    <row r="58" spans="1:7" ht="13.5">
      <c r="A58" s="106">
        <v>5</v>
      </c>
      <c r="B58" s="183" t="s">
        <v>200</v>
      </c>
      <c r="C58" s="6">
        <v>17760</v>
      </c>
      <c r="D58" s="9">
        <v>12283</v>
      </c>
      <c r="E58" s="45">
        <v>125.5</v>
      </c>
      <c r="F58" s="45">
        <f t="shared" si="1"/>
        <v>144.59008385573557</v>
      </c>
      <c r="G58" s="107"/>
    </row>
    <row r="59" spans="1:7" ht="13.5">
      <c r="A59" s="106">
        <v>6</v>
      </c>
      <c r="B59" s="183" t="s">
        <v>199</v>
      </c>
      <c r="C59" s="6">
        <v>13337</v>
      </c>
      <c r="D59" s="9">
        <v>15464</v>
      </c>
      <c r="E59" s="45">
        <v>96.1</v>
      </c>
      <c r="F59" s="45">
        <f t="shared" si="1"/>
        <v>86.24547335747542</v>
      </c>
      <c r="G59" s="107"/>
    </row>
    <row r="60" spans="1:7" ht="13.5">
      <c r="A60" s="106">
        <v>7</v>
      </c>
      <c r="B60" s="183" t="s">
        <v>206</v>
      </c>
      <c r="C60" s="6">
        <v>12047</v>
      </c>
      <c r="D60" s="9">
        <v>14288</v>
      </c>
      <c r="E60" s="45">
        <v>89</v>
      </c>
      <c r="F60" s="45">
        <f t="shared" si="1"/>
        <v>84.31550951847704</v>
      </c>
      <c r="G60" s="107"/>
    </row>
    <row r="61" spans="1:7" ht="13.5">
      <c r="A61" s="106">
        <v>8</v>
      </c>
      <c r="B61" s="183" t="s">
        <v>193</v>
      </c>
      <c r="C61" s="6">
        <v>11871</v>
      </c>
      <c r="D61" s="9">
        <v>16051</v>
      </c>
      <c r="E61" s="45">
        <v>85.4</v>
      </c>
      <c r="F61" s="45">
        <f t="shared" si="1"/>
        <v>73.95800884680082</v>
      </c>
      <c r="G61" s="107"/>
    </row>
    <row r="62" spans="1:7" ht="13.5">
      <c r="A62" s="106">
        <v>9</v>
      </c>
      <c r="B62" s="183" t="s">
        <v>197</v>
      </c>
      <c r="C62" s="123">
        <v>11361</v>
      </c>
      <c r="D62" s="112">
        <v>12159</v>
      </c>
      <c r="E62" s="113">
        <v>95</v>
      </c>
      <c r="F62" s="45">
        <f t="shared" si="1"/>
        <v>93.43696027633851</v>
      </c>
      <c r="G62" s="107"/>
    </row>
    <row r="63" spans="1:7" ht="14.25" thickBot="1">
      <c r="A63" s="111">
        <v>10</v>
      </c>
      <c r="B63" s="183" t="s">
        <v>212</v>
      </c>
      <c r="C63" s="123">
        <v>9437</v>
      </c>
      <c r="D63" s="112">
        <v>8796</v>
      </c>
      <c r="E63" s="113">
        <v>100.2</v>
      </c>
      <c r="F63" s="113">
        <f t="shared" si="1"/>
        <v>107.28740336516597</v>
      </c>
      <c r="G63" s="115"/>
    </row>
    <row r="64" spans="1:7" ht="14.25" thickBot="1">
      <c r="A64" s="91"/>
      <c r="B64" s="92" t="s">
        <v>84</v>
      </c>
      <c r="C64" s="93">
        <v>219535</v>
      </c>
      <c r="D64" s="93">
        <v>215479</v>
      </c>
      <c r="E64" s="96">
        <v>104.6</v>
      </c>
      <c r="F64" s="118">
        <f t="shared" si="1"/>
        <v>101.88231799850564</v>
      </c>
      <c r="G64" s="134">
        <v>76.6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9" t="s">
        <v>158</v>
      </c>
      <c r="C16" s="259" t="s">
        <v>159</v>
      </c>
      <c r="D16" s="259" t="s">
        <v>160</v>
      </c>
      <c r="E16" s="259" t="s">
        <v>132</v>
      </c>
      <c r="F16" s="259" t="s">
        <v>133</v>
      </c>
      <c r="G16" s="259" t="s">
        <v>134</v>
      </c>
      <c r="H16" s="259" t="s">
        <v>135</v>
      </c>
      <c r="I16" s="259" t="s">
        <v>136</v>
      </c>
      <c r="J16" s="259" t="s">
        <v>137</v>
      </c>
      <c r="K16" s="259" t="s">
        <v>138</v>
      </c>
      <c r="L16" s="259" t="s">
        <v>139</v>
      </c>
      <c r="M16" s="259" t="s">
        <v>140</v>
      </c>
      <c r="N16" s="1"/>
    </row>
    <row r="17" spans="1:27" ht="10.5" customHeight="1">
      <c r="A17" s="10" t="s">
        <v>161</v>
      </c>
      <c r="B17" s="256">
        <v>73.5</v>
      </c>
      <c r="C17" s="256">
        <v>74.3</v>
      </c>
      <c r="D17" s="256">
        <v>75.7</v>
      </c>
      <c r="E17" s="256">
        <v>85.3</v>
      </c>
      <c r="F17" s="256">
        <v>83.2</v>
      </c>
      <c r="G17" s="256">
        <v>89.6</v>
      </c>
      <c r="H17" s="256">
        <v>94.5</v>
      </c>
      <c r="I17" s="256">
        <v>77.2</v>
      </c>
      <c r="J17" s="256">
        <v>90.5</v>
      </c>
      <c r="K17" s="256">
        <v>97.3</v>
      </c>
      <c r="L17" s="256">
        <v>96.3</v>
      </c>
      <c r="M17" s="256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162</v>
      </c>
      <c r="B18" s="256">
        <v>92.9</v>
      </c>
      <c r="C18" s="256">
        <v>77.4</v>
      </c>
      <c r="D18" s="256">
        <v>75.4</v>
      </c>
      <c r="E18" s="256">
        <v>75.8</v>
      </c>
      <c r="F18" s="256">
        <v>74.4</v>
      </c>
      <c r="G18" s="256">
        <v>77.7</v>
      </c>
      <c r="H18" s="256">
        <v>80.3</v>
      </c>
      <c r="I18" s="256">
        <v>77.2</v>
      </c>
      <c r="J18" s="256">
        <v>77.5</v>
      </c>
      <c r="K18" s="256">
        <v>77.1</v>
      </c>
      <c r="L18" s="256">
        <v>73.5</v>
      </c>
      <c r="M18" s="256">
        <v>66.6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"/>
      <c r="AA18" s="1"/>
    </row>
    <row r="19" spans="1:27" ht="10.5" customHeight="1">
      <c r="A19" s="10" t="s">
        <v>163</v>
      </c>
      <c r="B19" s="256">
        <v>67.1</v>
      </c>
      <c r="C19" s="256">
        <v>69</v>
      </c>
      <c r="D19" s="256">
        <v>71.2</v>
      </c>
      <c r="E19" s="256">
        <v>73.2</v>
      </c>
      <c r="F19" s="256">
        <v>72</v>
      </c>
      <c r="G19" s="256">
        <v>72.6</v>
      </c>
      <c r="H19" s="256">
        <v>78.1</v>
      </c>
      <c r="I19" s="256">
        <v>80</v>
      </c>
      <c r="J19" s="256">
        <v>75.3</v>
      </c>
      <c r="K19" s="256">
        <v>77.7</v>
      </c>
      <c r="L19" s="256">
        <v>79.8</v>
      </c>
      <c r="M19" s="256">
        <v>73.4</v>
      </c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1"/>
      <c r="AA19" s="1"/>
    </row>
    <row r="20" spans="1:27" ht="10.5" customHeight="1">
      <c r="A20" s="10" t="s">
        <v>164</v>
      </c>
      <c r="B20" s="256">
        <v>71.6</v>
      </c>
      <c r="C20" s="256">
        <v>76.8</v>
      </c>
      <c r="D20" s="256">
        <v>80.9</v>
      </c>
      <c r="E20" s="256">
        <v>79.2</v>
      </c>
      <c r="F20" s="256">
        <v>79.8</v>
      </c>
      <c r="G20" s="256">
        <v>79.2</v>
      </c>
      <c r="H20" s="256">
        <v>80.8</v>
      </c>
      <c r="I20" s="256">
        <v>83.9</v>
      </c>
      <c r="J20" s="256">
        <v>84.2</v>
      </c>
      <c r="K20" s="256">
        <v>84.4</v>
      </c>
      <c r="L20" s="256">
        <v>83.6</v>
      </c>
      <c r="M20" s="256">
        <v>71.9</v>
      </c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1"/>
      <c r="AA20" s="1"/>
    </row>
    <row r="21" spans="1:27" ht="10.5" customHeight="1">
      <c r="A21" s="10" t="s">
        <v>218</v>
      </c>
      <c r="B21" s="256">
        <v>69.7</v>
      </c>
      <c r="C21" s="256">
        <v>79.8</v>
      </c>
      <c r="D21" s="256">
        <v>89.3</v>
      </c>
      <c r="E21" s="256">
        <v>81</v>
      </c>
      <c r="F21" s="256">
        <v>78.7</v>
      </c>
      <c r="G21" s="256">
        <v>80.2</v>
      </c>
      <c r="H21" s="256"/>
      <c r="I21" s="256"/>
      <c r="J21" s="256"/>
      <c r="K21" s="256"/>
      <c r="L21" s="256"/>
      <c r="M21" s="256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1"/>
      <c r="AA22" s="1"/>
    </row>
    <row r="23" spans="14:27" ht="9.75" customHeight="1"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1"/>
      <c r="AA23" s="1"/>
    </row>
    <row r="24" spans="1:13" ht="13.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</row>
    <row r="28" ht="13.5">
      <c r="O28" s="264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9" t="s">
        <v>158</v>
      </c>
      <c r="C41" s="259" t="s">
        <v>159</v>
      </c>
      <c r="D41" s="259" t="s">
        <v>160</v>
      </c>
      <c r="E41" s="259" t="s">
        <v>132</v>
      </c>
      <c r="F41" s="259" t="s">
        <v>133</v>
      </c>
      <c r="G41" s="259" t="s">
        <v>134</v>
      </c>
      <c r="H41" s="259" t="s">
        <v>135</v>
      </c>
      <c r="I41" s="259" t="s">
        <v>136</v>
      </c>
      <c r="J41" s="259" t="s">
        <v>137</v>
      </c>
      <c r="K41" s="259" t="s">
        <v>138</v>
      </c>
      <c r="L41" s="259" t="s">
        <v>139</v>
      </c>
      <c r="M41" s="259" t="s">
        <v>140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161</v>
      </c>
      <c r="B42" s="265">
        <v>96.9</v>
      </c>
      <c r="C42" s="265">
        <v>96.4</v>
      </c>
      <c r="D42" s="265">
        <v>90.1</v>
      </c>
      <c r="E42" s="265">
        <v>101.5</v>
      </c>
      <c r="F42" s="265">
        <v>106.8</v>
      </c>
      <c r="G42" s="265">
        <v>110.7</v>
      </c>
      <c r="H42" s="265">
        <v>103.8</v>
      </c>
      <c r="I42" s="265">
        <v>105.9</v>
      </c>
      <c r="J42" s="265">
        <v>95.9</v>
      </c>
      <c r="K42" s="265">
        <v>92.5</v>
      </c>
      <c r="L42" s="265">
        <v>100.7</v>
      </c>
      <c r="M42" s="265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162</v>
      </c>
      <c r="B43" s="265">
        <v>109.6</v>
      </c>
      <c r="C43" s="265">
        <v>91.7</v>
      </c>
      <c r="D43" s="265">
        <v>85.7</v>
      </c>
      <c r="E43" s="265">
        <v>88.7</v>
      </c>
      <c r="F43" s="265">
        <v>89.8</v>
      </c>
      <c r="G43" s="265">
        <v>91.4</v>
      </c>
      <c r="H43" s="265">
        <v>87.6</v>
      </c>
      <c r="I43" s="265">
        <v>85.8</v>
      </c>
      <c r="J43" s="265">
        <v>84.7</v>
      </c>
      <c r="K43" s="265">
        <v>90.7</v>
      </c>
      <c r="L43" s="265">
        <v>91.4</v>
      </c>
      <c r="M43" s="265">
        <v>87.4</v>
      </c>
      <c r="N43" s="25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10.5" customHeight="1">
      <c r="A44" s="10" t="s">
        <v>163</v>
      </c>
      <c r="B44" s="265">
        <v>91.1</v>
      </c>
      <c r="C44" s="265">
        <v>91.1</v>
      </c>
      <c r="D44" s="265">
        <v>91.1</v>
      </c>
      <c r="E44" s="265">
        <v>90.6</v>
      </c>
      <c r="F44" s="265">
        <v>95.7</v>
      </c>
      <c r="G44" s="265">
        <v>90</v>
      </c>
      <c r="H44" s="265">
        <v>92.4</v>
      </c>
      <c r="I44" s="265">
        <v>93.7</v>
      </c>
      <c r="J44" s="265">
        <v>85.5</v>
      </c>
      <c r="K44" s="265">
        <v>88.9</v>
      </c>
      <c r="L44" s="265">
        <v>90.9</v>
      </c>
      <c r="M44" s="265">
        <v>84</v>
      </c>
      <c r="N44" s="25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ht="10.5" customHeight="1">
      <c r="A45" s="10" t="s">
        <v>154</v>
      </c>
      <c r="B45" s="265">
        <v>85.3</v>
      </c>
      <c r="C45" s="265">
        <v>84.2</v>
      </c>
      <c r="D45" s="265">
        <v>80.9</v>
      </c>
      <c r="E45" s="265">
        <v>82.2</v>
      </c>
      <c r="F45" s="265">
        <v>91.4</v>
      </c>
      <c r="G45" s="265">
        <v>87.2</v>
      </c>
      <c r="H45" s="265">
        <v>87.8</v>
      </c>
      <c r="I45" s="265">
        <v>91</v>
      </c>
      <c r="J45" s="265">
        <v>92.4</v>
      </c>
      <c r="K45" s="265">
        <v>97</v>
      </c>
      <c r="L45" s="265">
        <v>97.1</v>
      </c>
      <c r="M45" s="265">
        <v>90.7</v>
      </c>
      <c r="N45" s="25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ht="10.5" customHeight="1">
      <c r="A46" s="10" t="s">
        <v>218</v>
      </c>
      <c r="B46" s="265">
        <v>92.5</v>
      </c>
      <c r="C46" s="265">
        <v>96.7</v>
      </c>
      <c r="D46" s="265">
        <v>92.6</v>
      </c>
      <c r="E46" s="265">
        <v>92.4</v>
      </c>
      <c r="F46" s="265">
        <v>90.8</v>
      </c>
      <c r="G46" s="265">
        <v>92.9</v>
      </c>
      <c r="H46" s="265"/>
      <c r="I46" s="265"/>
      <c r="J46" s="265"/>
      <c r="K46" s="265"/>
      <c r="L46" s="265"/>
      <c r="M46" s="265"/>
      <c r="N46" s="25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4:26" ht="10.5" customHeight="1">
      <c r="N47" s="25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4:26" ht="10.5" customHeight="1">
      <c r="N48" s="25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9" t="s">
        <v>158</v>
      </c>
      <c r="C65" s="259" t="s">
        <v>159</v>
      </c>
      <c r="D65" s="259" t="s">
        <v>160</v>
      </c>
      <c r="E65" s="259" t="s">
        <v>132</v>
      </c>
      <c r="F65" s="259" t="s">
        <v>133</v>
      </c>
      <c r="G65" s="259" t="s">
        <v>134</v>
      </c>
      <c r="H65" s="259" t="s">
        <v>135</v>
      </c>
      <c r="I65" s="259" t="s">
        <v>136</v>
      </c>
      <c r="J65" s="259" t="s">
        <v>137</v>
      </c>
      <c r="K65" s="259" t="s">
        <v>138</v>
      </c>
      <c r="L65" s="259" t="s">
        <v>139</v>
      </c>
      <c r="M65" s="259" t="s">
        <v>140</v>
      </c>
    </row>
    <row r="66" spans="1:13" ht="10.5" customHeight="1">
      <c r="A66" s="10" t="s">
        <v>161</v>
      </c>
      <c r="B66" s="256">
        <v>75.9</v>
      </c>
      <c r="C66" s="256">
        <v>77.1</v>
      </c>
      <c r="D66" s="256">
        <v>84.6</v>
      </c>
      <c r="E66" s="256">
        <v>83</v>
      </c>
      <c r="F66" s="256">
        <v>77.3</v>
      </c>
      <c r="G66" s="256">
        <v>80.6</v>
      </c>
      <c r="H66" s="256">
        <v>91.3</v>
      </c>
      <c r="I66" s="256">
        <v>72.6</v>
      </c>
      <c r="J66" s="256">
        <v>94.7</v>
      </c>
      <c r="K66" s="256">
        <v>105.1</v>
      </c>
      <c r="L66" s="256">
        <v>95.5</v>
      </c>
      <c r="M66" s="256">
        <v>84</v>
      </c>
    </row>
    <row r="67" spans="1:26" ht="10.5" customHeight="1">
      <c r="A67" s="10" t="s">
        <v>162</v>
      </c>
      <c r="B67" s="256">
        <v>83.6</v>
      </c>
      <c r="C67" s="256">
        <v>85.7</v>
      </c>
      <c r="D67" s="256">
        <v>88.4</v>
      </c>
      <c r="E67" s="256">
        <v>85.2</v>
      </c>
      <c r="F67" s="256">
        <v>82.7</v>
      </c>
      <c r="G67" s="256">
        <v>84.9</v>
      </c>
      <c r="H67" s="256">
        <v>91.8</v>
      </c>
      <c r="I67" s="256">
        <v>90.1</v>
      </c>
      <c r="J67" s="256">
        <v>91.5</v>
      </c>
      <c r="K67" s="256">
        <v>84.5</v>
      </c>
      <c r="L67" s="256">
        <v>80.3</v>
      </c>
      <c r="M67" s="256">
        <v>76.7</v>
      </c>
      <c r="N67" s="25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0.5" customHeight="1">
      <c r="A68" s="10" t="s">
        <v>163</v>
      </c>
      <c r="B68" s="256">
        <v>73.1</v>
      </c>
      <c r="C68" s="256">
        <v>75.7</v>
      </c>
      <c r="D68" s="256">
        <v>78.1</v>
      </c>
      <c r="E68" s="256">
        <v>80.8</v>
      </c>
      <c r="F68" s="256">
        <v>74.5</v>
      </c>
      <c r="G68" s="256">
        <v>81.3</v>
      </c>
      <c r="H68" s="256">
        <v>84.2</v>
      </c>
      <c r="I68" s="256">
        <v>85.2</v>
      </c>
      <c r="J68" s="256">
        <v>88.5</v>
      </c>
      <c r="K68" s="256">
        <v>87.1</v>
      </c>
      <c r="L68" s="256">
        <v>87.6</v>
      </c>
      <c r="M68" s="256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164</v>
      </c>
      <c r="B69" s="256">
        <v>83.9</v>
      </c>
      <c r="C69" s="256">
        <v>91.2</v>
      </c>
      <c r="D69" s="256">
        <v>100</v>
      </c>
      <c r="E69" s="256">
        <v>96.4</v>
      </c>
      <c r="F69" s="256">
        <v>86.6</v>
      </c>
      <c r="G69" s="256">
        <v>91.1</v>
      </c>
      <c r="H69" s="256">
        <v>92</v>
      </c>
      <c r="I69" s="256">
        <v>92.1</v>
      </c>
      <c r="J69" s="256">
        <v>91.1</v>
      </c>
      <c r="K69" s="256">
        <v>86.7</v>
      </c>
      <c r="L69" s="256">
        <v>86.1</v>
      </c>
      <c r="M69" s="256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218</v>
      </c>
      <c r="B70" s="256">
        <v>75.1</v>
      </c>
      <c r="C70" s="256">
        <v>82.1</v>
      </c>
      <c r="D70" s="256">
        <v>96.7</v>
      </c>
      <c r="E70" s="256">
        <v>87.7</v>
      </c>
      <c r="F70" s="256">
        <v>86.9</v>
      </c>
      <c r="G70" s="256">
        <v>86.2</v>
      </c>
      <c r="H70" s="256"/>
      <c r="I70" s="256"/>
      <c r="J70" s="256"/>
      <c r="K70" s="256"/>
      <c r="L70" s="256"/>
      <c r="M70" s="256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62"/>
      <c r="C72" s="262"/>
      <c r="D72" s="262"/>
      <c r="E72" s="262"/>
      <c r="F72" s="262"/>
      <c r="G72" s="266"/>
      <c r="H72" s="262"/>
      <c r="I72" s="262"/>
      <c r="J72" s="262"/>
      <c r="K72" s="262"/>
      <c r="L72" s="262"/>
      <c r="M72" s="262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63" customWidth="1"/>
    <col min="25" max="26" width="7.625" style="0" customWidth="1"/>
  </cols>
  <sheetData>
    <row r="1" spans="1:29" ht="13.5">
      <c r="A1" s="25"/>
      <c r="B1" s="267"/>
      <c r="C1" s="250"/>
      <c r="D1" s="250"/>
      <c r="E1" s="250"/>
      <c r="F1" s="250"/>
      <c r="G1" s="250"/>
      <c r="H1" s="250"/>
      <c r="I1" s="250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50"/>
      <c r="C2" s="250"/>
      <c r="D2" s="250"/>
      <c r="E2" s="250"/>
      <c r="F2" s="250"/>
      <c r="G2" s="250"/>
      <c r="H2" s="250"/>
      <c r="I2" s="250"/>
      <c r="J2" s="1"/>
      <c r="L2" s="66"/>
      <c r="M2" s="268"/>
      <c r="N2" s="66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1"/>
      <c r="AB2" s="1"/>
      <c r="AC2" s="1"/>
    </row>
    <row r="3" spans="1:29" ht="13.5">
      <c r="A3" s="25"/>
      <c r="B3" s="250"/>
      <c r="C3" s="250"/>
      <c r="D3" s="250"/>
      <c r="E3" s="250"/>
      <c r="F3" s="250"/>
      <c r="G3" s="250"/>
      <c r="H3" s="250"/>
      <c r="I3" s="250"/>
      <c r="J3" s="1"/>
      <c r="L3" s="66"/>
      <c r="M3" s="268"/>
      <c r="N3" s="66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1"/>
      <c r="AB3" s="1"/>
      <c r="AC3" s="1"/>
    </row>
    <row r="4" spans="1:29" ht="13.5">
      <c r="A4" s="25"/>
      <c r="B4" s="250"/>
      <c r="C4" s="250"/>
      <c r="D4" s="250"/>
      <c r="E4" s="250"/>
      <c r="F4" s="250"/>
      <c r="G4" s="250"/>
      <c r="H4" s="250"/>
      <c r="I4" s="250"/>
      <c r="J4" s="1"/>
      <c r="L4" s="66"/>
      <c r="M4" s="268"/>
      <c r="N4" s="66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1"/>
      <c r="AB4" s="1"/>
      <c r="AC4" s="1"/>
    </row>
    <row r="5" spans="1:29" ht="13.5">
      <c r="A5" s="25"/>
      <c r="B5" s="250"/>
      <c r="C5" s="250"/>
      <c r="D5" s="250"/>
      <c r="E5" s="250"/>
      <c r="F5" s="250"/>
      <c r="G5" s="250"/>
      <c r="H5" s="250"/>
      <c r="I5" s="250"/>
      <c r="J5" s="1"/>
      <c r="L5" s="66"/>
      <c r="M5" s="268"/>
      <c r="N5" s="66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1"/>
      <c r="AB5" s="1"/>
      <c r="AC5" s="1"/>
    </row>
    <row r="6" spans="10:29" ht="13.5">
      <c r="J6" s="1"/>
      <c r="L6" s="66"/>
      <c r="M6" s="268"/>
      <c r="N6" s="66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1"/>
      <c r="AB6" s="1"/>
      <c r="AC6" s="1"/>
    </row>
    <row r="7" spans="10:23" ht="13.5">
      <c r="J7" s="1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129</v>
      </c>
      <c r="C18" s="11" t="s">
        <v>130</v>
      </c>
      <c r="D18" s="11" t="s">
        <v>131</v>
      </c>
      <c r="E18" s="11" t="s">
        <v>132</v>
      </c>
      <c r="F18" s="11" t="s">
        <v>133</v>
      </c>
      <c r="G18" s="11" t="s">
        <v>134</v>
      </c>
      <c r="H18" s="11" t="s">
        <v>135</v>
      </c>
      <c r="I18" s="11" t="s">
        <v>136</v>
      </c>
      <c r="J18" s="11" t="s">
        <v>137</v>
      </c>
      <c r="K18" s="11" t="s">
        <v>138</v>
      </c>
      <c r="L18" s="11" t="s">
        <v>139</v>
      </c>
      <c r="M18" s="11" t="s">
        <v>140</v>
      </c>
    </row>
    <row r="19" spans="1:13" ht="10.5" customHeight="1">
      <c r="A19" s="10" t="s">
        <v>141</v>
      </c>
      <c r="B19" s="265">
        <v>15.3</v>
      </c>
      <c r="C19" s="265">
        <v>17</v>
      </c>
      <c r="D19" s="265">
        <v>17.8</v>
      </c>
      <c r="E19" s="265">
        <v>17</v>
      </c>
      <c r="F19" s="265">
        <v>18.2</v>
      </c>
      <c r="G19" s="265">
        <v>18.2</v>
      </c>
      <c r="H19" s="265">
        <v>16.2</v>
      </c>
      <c r="I19" s="265">
        <v>14.9</v>
      </c>
      <c r="J19" s="265">
        <v>17</v>
      </c>
      <c r="K19" s="265">
        <v>16</v>
      </c>
      <c r="L19" s="265">
        <v>15.8</v>
      </c>
      <c r="M19" s="265">
        <v>16.8</v>
      </c>
    </row>
    <row r="20" spans="1:13" ht="10.5" customHeight="1">
      <c r="A20" s="10" t="s">
        <v>157</v>
      </c>
      <c r="B20" s="265">
        <v>15.5</v>
      </c>
      <c r="C20" s="265">
        <v>17.7</v>
      </c>
      <c r="D20" s="265">
        <v>19.2</v>
      </c>
      <c r="E20" s="265">
        <v>19.4</v>
      </c>
      <c r="F20" s="265">
        <v>18.4</v>
      </c>
      <c r="G20" s="265">
        <v>18.2</v>
      </c>
      <c r="H20" s="265">
        <v>16.7</v>
      </c>
      <c r="I20" s="265">
        <v>17.2</v>
      </c>
      <c r="J20" s="265">
        <v>15.8</v>
      </c>
      <c r="K20" s="265">
        <v>18.6</v>
      </c>
      <c r="L20" s="265">
        <v>16.7</v>
      </c>
      <c r="M20" s="265">
        <v>16.5</v>
      </c>
    </row>
    <row r="21" spans="1:13" ht="10.5" customHeight="1">
      <c r="A21" s="10" t="s">
        <v>143</v>
      </c>
      <c r="B21" s="265">
        <v>15.9</v>
      </c>
      <c r="C21" s="265">
        <v>14.3</v>
      </c>
      <c r="D21" s="265">
        <v>15.2</v>
      </c>
      <c r="E21" s="265">
        <v>18.6</v>
      </c>
      <c r="F21" s="265">
        <v>17.4</v>
      </c>
      <c r="G21" s="265">
        <v>15.7</v>
      </c>
      <c r="H21" s="265">
        <v>15.4</v>
      </c>
      <c r="I21" s="265">
        <v>16</v>
      </c>
      <c r="J21" s="265">
        <v>16.5</v>
      </c>
      <c r="K21" s="265">
        <v>15</v>
      </c>
      <c r="L21" s="265">
        <v>14.9</v>
      </c>
      <c r="M21" s="265">
        <v>16.9</v>
      </c>
    </row>
    <row r="22" spans="1:13" ht="10.5" customHeight="1">
      <c r="A22" s="10" t="s">
        <v>154</v>
      </c>
      <c r="B22" s="265">
        <v>14.7</v>
      </c>
      <c r="C22" s="265">
        <v>15.2</v>
      </c>
      <c r="D22" s="265">
        <v>16.7</v>
      </c>
      <c r="E22" s="265">
        <v>15.9</v>
      </c>
      <c r="F22" s="265">
        <v>16.3</v>
      </c>
      <c r="G22" s="265">
        <v>16.4</v>
      </c>
      <c r="H22" s="265">
        <v>14.7</v>
      </c>
      <c r="I22" s="265">
        <v>16.5</v>
      </c>
      <c r="J22" s="265">
        <v>15.9</v>
      </c>
      <c r="K22" s="265">
        <v>18</v>
      </c>
      <c r="L22" s="265">
        <v>17.3</v>
      </c>
      <c r="M22" s="265">
        <v>15.7</v>
      </c>
    </row>
    <row r="23" spans="1:13" ht="10.5" customHeight="1">
      <c r="A23" s="10" t="s">
        <v>218</v>
      </c>
      <c r="B23" s="265">
        <v>15.3</v>
      </c>
      <c r="C23" s="265">
        <v>16</v>
      </c>
      <c r="D23" s="265">
        <v>17.8</v>
      </c>
      <c r="E23" s="265">
        <v>16.9</v>
      </c>
      <c r="F23" s="265">
        <v>18.4</v>
      </c>
      <c r="G23" s="265">
        <v>17.6</v>
      </c>
      <c r="H23" s="265"/>
      <c r="I23" s="265"/>
      <c r="J23" s="265"/>
      <c r="K23" s="265"/>
      <c r="L23" s="265"/>
      <c r="M23" s="265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129</v>
      </c>
      <c r="C42" s="11" t="s">
        <v>130</v>
      </c>
      <c r="D42" s="11" t="s">
        <v>131</v>
      </c>
      <c r="E42" s="11" t="s">
        <v>132</v>
      </c>
      <c r="F42" s="11" t="s">
        <v>133</v>
      </c>
      <c r="G42" s="11" t="s">
        <v>134</v>
      </c>
      <c r="H42" s="11" t="s">
        <v>135</v>
      </c>
      <c r="I42" s="11" t="s">
        <v>136</v>
      </c>
      <c r="J42" s="11" t="s">
        <v>137</v>
      </c>
      <c r="K42" s="11" t="s">
        <v>138</v>
      </c>
      <c r="L42" s="11" t="s">
        <v>139</v>
      </c>
      <c r="M42" s="11" t="s">
        <v>140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141</v>
      </c>
      <c r="B43" s="265">
        <v>24.2</v>
      </c>
      <c r="C43" s="265">
        <v>24.9</v>
      </c>
      <c r="D43" s="265">
        <v>25.1</v>
      </c>
      <c r="E43" s="265">
        <v>24.9</v>
      </c>
      <c r="F43" s="265">
        <v>26</v>
      </c>
      <c r="G43" s="265">
        <v>26.8</v>
      </c>
      <c r="H43" s="265">
        <v>25.6</v>
      </c>
      <c r="I43" s="265">
        <v>25.9</v>
      </c>
      <c r="J43" s="265">
        <v>25.6</v>
      </c>
      <c r="K43" s="265">
        <v>24.3</v>
      </c>
      <c r="L43" s="265">
        <v>24.3</v>
      </c>
      <c r="M43" s="265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142</v>
      </c>
      <c r="B44" s="265">
        <v>25.3</v>
      </c>
      <c r="C44" s="265">
        <v>26.5</v>
      </c>
      <c r="D44" s="265">
        <v>25.8</v>
      </c>
      <c r="E44" s="265">
        <v>26.4</v>
      </c>
      <c r="F44" s="265">
        <v>28.1</v>
      </c>
      <c r="G44" s="265">
        <v>27.7</v>
      </c>
      <c r="H44" s="265">
        <v>26.5</v>
      </c>
      <c r="I44" s="265">
        <v>27.3</v>
      </c>
      <c r="J44" s="265">
        <v>24.8</v>
      </c>
      <c r="K44" s="265">
        <v>26.9</v>
      </c>
      <c r="L44" s="265">
        <v>26</v>
      </c>
      <c r="M44" s="265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156</v>
      </c>
      <c r="B45" s="265">
        <v>26.9</v>
      </c>
      <c r="C45" s="265">
        <v>26.5</v>
      </c>
      <c r="D45" s="265">
        <v>23.4</v>
      </c>
      <c r="E45" s="265">
        <v>26.7</v>
      </c>
      <c r="F45" s="265">
        <v>28.9</v>
      </c>
      <c r="G45" s="265">
        <v>26.9</v>
      </c>
      <c r="H45" s="265">
        <v>26.2</v>
      </c>
      <c r="I45" s="265">
        <v>27.1</v>
      </c>
      <c r="J45" s="265">
        <v>27.7</v>
      </c>
      <c r="K45" s="265">
        <v>26.9</v>
      </c>
      <c r="L45" s="265">
        <v>25.5</v>
      </c>
      <c r="M45" s="265">
        <v>26.2</v>
      </c>
      <c r="N45" s="66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154</v>
      </c>
      <c r="B46" s="265">
        <v>25.9</v>
      </c>
      <c r="C46" s="265">
        <v>26.8</v>
      </c>
      <c r="D46" s="265">
        <v>27.1</v>
      </c>
      <c r="E46" s="265">
        <v>27</v>
      </c>
      <c r="F46" s="265">
        <v>28</v>
      </c>
      <c r="G46" s="265">
        <v>27.8</v>
      </c>
      <c r="H46" s="265">
        <v>26.4</v>
      </c>
      <c r="I46" s="265">
        <v>26.9</v>
      </c>
      <c r="J46" s="265">
        <v>27.1</v>
      </c>
      <c r="K46" s="265">
        <v>27.4</v>
      </c>
      <c r="L46" s="265">
        <v>27.2</v>
      </c>
      <c r="M46" s="265">
        <v>26.8</v>
      </c>
      <c r="N46" s="66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218</v>
      </c>
      <c r="B47" s="265">
        <v>27.3</v>
      </c>
      <c r="C47" s="265">
        <v>27.4</v>
      </c>
      <c r="D47" s="265">
        <v>27.8</v>
      </c>
      <c r="E47" s="265">
        <v>27.4</v>
      </c>
      <c r="F47" s="265">
        <v>28.1</v>
      </c>
      <c r="G47" s="265">
        <v>28.2</v>
      </c>
      <c r="H47" s="265"/>
      <c r="I47" s="265"/>
      <c r="J47" s="265"/>
      <c r="K47" s="265"/>
      <c r="L47" s="265"/>
      <c r="M47" s="265"/>
      <c r="N47" s="66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129</v>
      </c>
      <c r="C70" s="11" t="s">
        <v>130</v>
      </c>
      <c r="D70" s="11" t="s">
        <v>131</v>
      </c>
      <c r="E70" s="11" t="s">
        <v>132</v>
      </c>
      <c r="F70" s="11" t="s">
        <v>133</v>
      </c>
      <c r="G70" s="11" t="s">
        <v>134</v>
      </c>
      <c r="H70" s="11" t="s">
        <v>135</v>
      </c>
      <c r="I70" s="11" t="s">
        <v>136</v>
      </c>
      <c r="J70" s="11" t="s">
        <v>137</v>
      </c>
      <c r="K70" s="11" t="s">
        <v>138</v>
      </c>
      <c r="L70" s="11" t="s">
        <v>139</v>
      </c>
      <c r="M70" s="11" t="s">
        <v>140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141</v>
      </c>
      <c r="B71" s="256">
        <v>63.1</v>
      </c>
      <c r="C71" s="256">
        <v>68.2</v>
      </c>
      <c r="D71" s="256">
        <v>70.7</v>
      </c>
      <c r="E71" s="256">
        <v>68.6</v>
      </c>
      <c r="F71" s="256">
        <v>69.1</v>
      </c>
      <c r="G71" s="256">
        <v>67.4</v>
      </c>
      <c r="H71" s="256">
        <v>64.4</v>
      </c>
      <c r="I71" s="256">
        <v>57.1</v>
      </c>
      <c r="J71" s="256">
        <v>66.6</v>
      </c>
      <c r="K71" s="256">
        <v>66.9</v>
      </c>
      <c r="L71" s="256">
        <v>65.2</v>
      </c>
      <c r="M71" s="256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165</v>
      </c>
      <c r="B72" s="256">
        <v>61.1</v>
      </c>
      <c r="C72" s="256">
        <v>65.9</v>
      </c>
      <c r="D72" s="256">
        <v>74.7</v>
      </c>
      <c r="E72" s="256">
        <v>73.1</v>
      </c>
      <c r="F72" s="256">
        <v>64.6</v>
      </c>
      <c r="G72" s="256">
        <v>66</v>
      </c>
      <c r="H72" s="256">
        <v>64.1</v>
      </c>
      <c r="I72" s="256">
        <v>62.5</v>
      </c>
      <c r="J72" s="256">
        <v>65.2</v>
      </c>
      <c r="K72" s="256">
        <v>67.9</v>
      </c>
      <c r="L72" s="256">
        <v>64.9</v>
      </c>
      <c r="M72" s="256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163</v>
      </c>
      <c r="B73" s="256">
        <v>58.4</v>
      </c>
      <c r="C73" s="256">
        <v>54.2</v>
      </c>
      <c r="D73" s="256">
        <v>66.9</v>
      </c>
      <c r="E73" s="256">
        <v>67.7</v>
      </c>
      <c r="F73" s="256">
        <v>58.6</v>
      </c>
      <c r="G73" s="256">
        <v>59.8</v>
      </c>
      <c r="H73" s="256">
        <v>59.2</v>
      </c>
      <c r="I73" s="256">
        <v>58.5</v>
      </c>
      <c r="J73" s="256">
        <v>59.1</v>
      </c>
      <c r="K73" s="256">
        <v>56.2</v>
      </c>
      <c r="L73" s="256">
        <v>59.6</v>
      </c>
      <c r="M73" s="256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154</v>
      </c>
      <c r="B74" s="256">
        <v>56.9</v>
      </c>
      <c r="C74" s="256">
        <v>55.9</v>
      </c>
      <c r="D74" s="256">
        <v>61.4</v>
      </c>
      <c r="E74" s="256">
        <v>59.1</v>
      </c>
      <c r="F74" s="256">
        <v>57.4</v>
      </c>
      <c r="G74" s="256">
        <v>59</v>
      </c>
      <c r="H74" s="256">
        <v>56.7</v>
      </c>
      <c r="I74" s="256">
        <v>61</v>
      </c>
      <c r="J74" s="256">
        <v>58.2</v>
      </c>
      <c r="K74" s="256">
        <v>65.4</v>
      </c>
      <c r="L74" s="256">
        <v>63.6</v>
      </c>
      <c r="M74" s="256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218</v>
      </c>
      <c r="B75" s="256">
        <v>55.7</v>
      </c>
      <c r="C75" s="256">
        <v>58.1</v>
      </c>
      <c r="D75" s="256">
        <v>63.8</v>
      </c>
      <c r="E75" s="256">
        <v>61.8</v>
      </c>
      <c r="F75" s="256">
        <v>65.1</v>
      </c>
      <c r="G75" s="256">
        <v>62.4</v>
      </c>
      <c r="H75" s="256"/>
      <c r="I75" s="256"/>
      <c r="J75" s="256"/>
      <c r="K75" s="256"/>
      <c r="L75" s="256"/>
      <c r="M75" s="256"/>
    </row>
    <row r="76" spans="2:13" ht="9.75" customHeight="1">
      <c r="B76" s="262"/>
      <c r="C76" s="262"/>
      <c r="D76" s="262"/>
      <c r="E76" s="262"/>
      <c r="F76" s="262"/>
      <c r="G76" s="262"/>
      <c r="H76" s="262"/>
      <c r="I76" s="262"/>
      <c r="J76" s="262"/>
      <c r="K76" s="260"/>
      <c r="L76" s="262"/>
      <c r="M76" s="262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8"/>
      <c r="N4" s="66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8"/>
      <c r="N5" s="66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8"/>
      <c r="N6" s="66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8"/>
      <c r="N7" s="66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8"/>
      <c r="N8" s="66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1"/>
    </row>
    <row r="10" spans="12:27" ht="9.75" customHeight="1">
      <c r="L10" s="66"/>
      <c r="M10" s="66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1"/>
    </row>
    <row r="11" spans="12:27" ht="9.75" customHeight="1">
      <c r="L11" s="66"/>
      <c r="M11" s="66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1"/>
    </row>
    <row r="12" spans="12:27" ht="9.75" customHeight="1">
      <c r="L12" s="66"/>
      <c r="M12" s="66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1"/>
    </row>
    <row r="13" spans="12:27" ht="9.75" customHeight="1">
      <c r="L13" s="66"/>
      <c r="M13" s="66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8"/>
      <c r="AA15" s="1"/>
    </row>
    <row r="16" spans="12:27" ht="9.75" customHeight="1">
      <c r="L16" s="66"/>
      <c r="M16" s="268"/>
      <c r="AA16" s="1"/>
    </row>
    <row r="17" spans="12:27" ht="9.75" customHeight="1">
      <c r="L17" s="66"/>
      <c r="M17" s="268"/>
      <c r="AA17" s="1"/>
    </row>
    <row r="18" spans="12:27" ht="9.75" customHeight="1">
      <c r="L18" s="66"/>
      <c r="M18" s="268"/>
      <c r="AA18" s="1"/>
    </row>
    <row r="19" spans="12:27" ht="9.75" customHeight="1">
      <c r="L19" s="66"/>
      <c r="M19" s="268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129</v>
      </c>
      <c r="C24" s="11" t="s">
        <v>130</v>
      </c>
      <c r="D24" s="11" t="s">
        <v>131</v>
      </c>
      <c r="E24" s="11" t="s">
        <v>132</v>
      </c>
      <c r="F24" s="11" t="s">
        <v>133</v>
      </c>
      <c r="G24" s="11" t="s">
        <v>134</v>
      </c>
      <c r="H24" s="11" t="s">
        <v>135</v>
      </c>
      <c r="I24" s="11" t="s">
        <v>136</v>
      </c>
      <c r="J24" s="11" t="s">
        <v>137</v>
      </c>
      <c r="K24" s="11" t="s">
        <v>138</v>
      </c>
      <c r="L24" s="11" t="s">
        <v>139</v>
      </c>
      <c r="M24" s="11" t="s">
        <v>140</v>
      </c>
      <c r="AA24" s="1"/>
    </row>
    <row r="25" spans="1:27" ht="10.5" customHeight="1">
      <c r="A25" s="10" t="s">
        <v>141</v>
      </c>
      <c r="B25" s="265">
        <v>19.5</v>
      </c>
      <c r="C25" s="265">
        <v>21.4</v>
      </c>
      <c r="D25" s="265">
        <v>26.7</v>
      </c>
      <c r="E25" s="265">
        <v>25.7</v>
      </c>
      <c r="F25" s="265">
        <v>26.3</v>
      </c>
      <c r="G25" s="265">
        <v>25.8</v>
      </c>
      <c r="H25" s="265">
        <v>27.2</v>
      </c>
      <c r="I25" s="265">
        <v>20.4</v>
      </c>
      <c r="J25" s="265">
        <v>24.4</v>
      </c>
      <c r="K25" s="265">
        <v>26.7</v>
      </c>
      <c r="L25" s="265">
        <v>24.7</v>
      </c>
      <c r="M25" s="265">
        <v>22.6</v>
      </c>
      <c r="AA25" s="1"/>
    </row>
    <row r="26" spans="1:27" ht="10.5" customHeight="1">
      <c r="A26" s="10" t="s">
        <v>142</v>
      </c>
      <c r="B26" s="265">
        <v>23.6</v>
      </c>
      <c r="C26" s="265">
        <v>22.3</v>
      </c>
      <c r="D26" s="265">
        <v>28.3</v>
      </c>
      <c r="E26" s="265">
        <v>28.3</v>
      </c>
      <c r="F26" s="265">
        <v>24.1</v>
      </c>
      <c r="G26" s="265">
        <v>26.1</v>
      </c>
      <c r="H26" s="265">
        <v>24.3</v>
      </c>
      <c r="I26" s="265">
        <v>26.1</v>
      </c>
      <c r="J26" s="265">
        <v>23.3</v>
      </c>
      <c r="K26" s="265">
        <v>22.2</v>
      </c>
      <c r="L26" s="265">
        <v>24.7</v>
      </c>
      <c r="M26" s="265">
        <v>24.2</v>
      </c>
      <c r="AA26" s="1"/>
    </row>
    <row r="27" spans="1:27" ht="10.5" customHeight="1">
      <c r="A27" s="10" t="s">
        <v>156</v>
      </c>
      <c r="B27" s="265">
        <v>21.2</v>
      </c>
      <c r="C27" s="265">
        <v>23.6</v>
      </c>
      <c r="D27" s="265">
        <v>23.5</v>
      </c>
      <c r="E27" s="265">
        <v>25.2</v>
      </c>
      <c r="F27" s="265">
        <v>24.6</v>
      </c>
      <c r="G27" s="265">
        <v>28.3</v>
      </c>
      <c r="H27" s="265">
        <v>24.6</v>
      </c>
      <c r="I27" s="265">
        <v>23.4</v>
      </c>
      <c r="J27" s="265">
        <v>22.5</v>
      </c>
      <c r="K27" s="265">
        <v>23.1</v>
      </c>
      <c r="L27" s="265">
        <v>20.9</v>
      </c>
      <c r="M27" s="265">
        <v>20.6</v>
      </c>
      <c r="AA27" s="1"/>
    </row>
    <row r="28" spans="1:27" ht="10.5" customHeight="1">
      <c r="A28" s="10" t="s">
        <v>164</v>
      </c>
      <c r="B28" s="265">
        <v>18.7</v>
      </c>
      <c r="C28" s="265">
        <v>19.2</v>
      </c>
      <c r="D28" s="265">
        <v>23.7</v>
      </c>
      <c r="E28" s="265">
        <v>22.6</v>
      </c>
      <c r="F28" s="265">
        <v>25.9</v>
      </c>
      <c r="G28" s="265">
        <v>24</v>
      </c>
      <c r="H28" s="265">
        <v>23.8</v>
      </c>
      <c r="I28" s="265">
        <v>23</v>
      </c>
      <c r="J28" s="265">
        <v>21.8</v>
      </c>
      <c r="K28" s="265">
        <v>19.6</v>
      </c>
      <c r="L28" s="265">
        <v>19.1</v>
      </c>
      <c r="M28" s="265">
        <v>18.8</v>
      </c>
      <c r="AA28" s="1"/>
    </row>
    <row r="29" spans="1:27" ht="10.5" customHeight="1">
      <c r="A29" s="10" t="s">
        <v>218</v>
      </c>
      <c r="B29" s="265">
        <v>21.2</v>
      </c>
      <c r="C29" s="265">
        <v>18.2</v>
      </c>
      <c r="D29" s="265">
        <v>21.8</v>
      </c>
      <c r="E29" s="265">
        <v>21.3</v>
      </c>
      <c r="F29" s="265">
        <v>21.8</v>
      </c>
      <c r="G29" s="265">
        <v>22.4</v>
      </c>
      <c r="H29" s="265"/>
      <c r="I29" s="265"/>
      <c r="J29" s="265"/>
      <c r="K29" s="265"/>
      <c r="L29" s="265"/>
      <c r="M29" s="265"/>
      <c r="AA29" s="1"/>
    </row>
    <row r="30" ht="9.75" customHeight="1">
      <c r="AA30" s="1"/>
    </row>
    <row r="31" spans="14:27" ht="9.75" customHeight="1"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129</v>
      </c>
      <c r="C53" s="11" t="s">
        <v>130</v>
      </c>
      <c r="D53" s="11" t="s">
        <v>131</v>
      </c>
      <c r="E53" s="11" t="s">
        <v>132</v>
      </c>
      <c r="F53" s="11" t="s">
        <v>133</v>
      </c>
      <c r="G53" s="11" t="s">
        <v>134</v>
      </c>
      <c r="H53" s="11" t="s">
        <v>135</v>
      </c>
      <c r="I53" s="11" t="s">
        <v>136</v>
      </c>
      <c r="J53" s="11" t="s">
        <v>137</v>
      </c>
      <c r="K53" s="11" t="s">
        <v>138</v>
      </c>
      <c r="L53" s="11" t="s">
        <v>139</v>
      </c>
      <c r="M53" s="11" t="s">
        <v>140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141</v>
      </c>
      <c r="B54" s="265">
        <v>39.3</v>
      </c>
      <c r="C54" s="265">
        <v>40</v>
      </c>
      <c r="D54" s="265">
        <v>41.4</v>
      </c>
      <c r="E54" s="265">
        <v>41.4</v>
      </c>
      <c r="F54" s="265">
        <v>41.7</v>
      </c>
      <c r="G54" s="265">
        <v>41.8</v>
      </c>
      <c r="H54" s="265">
        <v>42.5</v>
      </c>
      <c r="I54" s="265">
        <v>39.2</v>
      </c>
      <c r="J54" s="265">
        <v>40.7</v>
      </c>
      <c r="K54" s="265">
        <v>41.6</v>
      </c>
      <c r="L54" s="265">
        <v>41.7</v>
      </c>
      <c r="M54" s="265">
        <v>38.7</v>
      </c>
      <c r="N54" s="66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142</v>
      </c>
      <c r="B55" s="265">
        <v>41.2</v>
      </c>
      <c r="C55" s="265">
        <v>41.2</v>
      </c>
      <c r="D55" s="265">
        <v>42.5</v>
      </c>
      <c r="E55" s="265">
        <v>43.5</v>
      </c>
      <c r="F55" s="265">
        <v>40</v>
      </c>
      <c r="G55" s="265">
        <v>41.2</v>
      </c>
      <c r="H55" s="265">
        <v>38.6</v>
      </c>
      <c r="I55" s="265">
        <v>41.3</v>
      </c>
      <c r="J55" s="265">
        <v>40.3</v>
      </c>
      <c r="K55" s="265">
        <v>39.7</v>
      </c>
      <c r="L55" s="265">
        <v>41.3</v>
      </c>
      <c r="M55" s="265">
        <v>39.7</v>
      </c>
      <c r="N55" s="66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156</v>
      </c>
      <c r="B56" s="265">
        <v>42</v>
      </c>
      <c r="C56" s="265">
        <v>43.4</v>
      </c>
      <c r="D56" s="265">
        <v>41</v>
      </c>
      <c r="E56" s="265">
        <v>40.6</v>
      </c>
      <c r="F56" s="265">
        <v>41.4</v>
      </c>
      <c r="G56" s="265">
        <v>43.6</v>
      </c>
      <c r="H56" s="265">
        <v>41.6</v>
      </c>
      <c r="I56" s="265">
        <v>41.2</v>
      </c>
      <c r="J56" s="265">
        <v>40.8</v>
      </c>
      <c r="K56" s="265">
        <v>41.1</v>
      </c>
      <c r="L56" s="265">
        <v>38.8</v>
      </c>
      <c r="M56" s="265">
        <v>37.3</v>
      </c>
      <c r="N56" s="66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164</v>
      </c>
      <c r="B57" s="265">
        <v>38.5</v>
      </c>
      <c r="C57" s="265">
        <v>37.5</v>
      </c>
      <c r="D57" s="265">
        <v>37.8</v>
      </c>
      <c r="E57" s="265">
        <v>36.3</v>
      </c>
      <c r="F57" s="265">
        <v>38.6</v>
      </c>
      <c r="G57" s="265">
        <v>38.7</v>
      </c>
      <c r="H57" s="265">
        <v>38.3</v>
      </c>
      <c r="I57" s="265">
        <v>38.3</v>
      </c>
      <c r="J57" s="265">
        <v>37.8</v>
      </c>
      <c r="K57" s="265">
        <v>37.3</v>
      </c>
      <c r="L57" s="265">
        <v>35.4</v>
      </c>
      <c r="M57" s="265">
        <v>32.8</v>
      </c>
      <c r="N57" s="66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218</v>
      </c>
      <c r="B58" s="265">
        <v>36.2</v>
      </c>
      <c r="C58" s="265">
        <v>36.5</v>
      </c>
      <c r="D58" s="265">
        <v>36.5</v>
      </c>
      <c r="E58" s="265">
        <v>36.3</v>
      </c>
      <c r="F58" s="265">
        <v>37.5</v>
      </c>
      <c r="G58" s="265">
        <v>37.7</v>
      </c>
      <c r="H58" s="265"/>
      <c r="I58" s="265"/>
      <c r="J58" s="265"/>
      <c r="K58" s="265"/>
      <c r="L58" s="265"/>
      <c r="M58" s="265"/>
      <c r="N58" s="66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9"/>
    </row>
    <row r="66" spans="14:26" ht="9.75" customHeight="1"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</row>
    <row r="67" spans="14:26" ht="9.75" customHeight="1"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</row>
    <row r="68" spans="14:26" ht="9.75" customHeight="1"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</row>
    <row r="69" spans="14:26" ht="9.75" customHeight="1"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129</v>
      </c>
      <c r="C83" s="11" t="s">
        <v>130</v>
      </c>
      <c r="D83" s="11" t="s">
        <v>131</v>
      </c>
      <c r="E83" s="11" t="s">
        <v>132</v>
      </c>
      <c r="F83" s="11" t="s">
        <v>133</v>
      </c>
      <c r="G83" s="11" t="s">
        <v>134</v>
      </c>
      <c r="H83" s="11" t="s">
        <v>135</v>
      </c>
      <c r="I83" s="11" t="s">
        <v>136</v>
      </c>
      <c r="J83" s="11" t="s">
        <v>137</v>
      </c>
      <c r="K83" s="11" t="s">
        <v>138</v>
      </c>
      <c r="L83" s="11" t="s">
        <v>139</v>
      </c>
      <c r="M83" s="11" t="s">
        <v>140</v>
      </c>
    </row>
    <row r="84" spans="1:13" ht="10.5" customHeight="1">
      <c r="A84" s="10" t="s">
        <v>141</v>
      </c>
      <c r="B84" s="256">
        <v>49.7</v>
      </c>
      <c r="C84" s="256">
        <v>53.2</v>
      </c>
      <c r="D84" s="256">
        <v>63.9</v>
      </c>
      <c r="E84" s="256">
        <v>62.1</v>
      </c>
      <c r="F84" s="256">
        <v>62.9</v>
      </c>
      <c r="G84" s="256">
        <v>61.7</v>
      </c>
      <c r="H84" s="256">
        <v>63.7</v>
      </c>
      <c r="I84" s="256">
        <v>54</v>
      </c>
      <c r="J84" s="256">
        <v>59.3</v>
      </c>
      <c r="K84" s="256">
        <v>63.8</v>
      </c>
      <c r="L84" s="256">
        <v>59.2</v>
      </c>
      <c r="M84" s="256">
        <v>60</v>
      </c>
    </row>
    <row r="85" spans="1:13" ht="10.5" customHeight="1">
      <c r="A85" s="10" t="s">
        <v>157</v>
      </c>
      <c r="B85" s="256">
        <v>55.9</v>
      </c>
      <c r="C85" s="256">
        <v>54.1</v>
      </c>
      <c r="D85" s="256">
        <v>66.1</v>
      </c>
      <c r="E85" s="256">
        <v>64.6</v>
      </c>
      <c r="F85" s="256">
        <v>61.8</v>
      </c>
      <c r="G85" s="256">
        <v>62.8</v>
      </c>
      <c r="H85" s="256">
        <v>64.1</v>
      </c>
      <c r="I85" s="256">
        <v>62</v>
      </c>
      <c r="J85" s="256">
        <v>58.1</v>
      </c>
      <c r="K85" s="256">
        <v>56.3</v>
      </c>
      <c r="L85" s="256">
        <v>59.1</v>
      </c>
      <c r="M85" s="256">
        <v>61.9</v>
      </c>
    </row>
    <row r="86" spans="1:13" ht="10.5" customHeight="1">
      <c r="A86" s="10" t="s">
        <v>143</v>
      </c>
      <c r="B86" s="256">
        <v>49.2</v>
      </c>
      <c r="C86" s="256">
        <v>53.5</v>
      </c>
      <c r="D86" s="256">
        <v>58.5</v>
      </c>
      <c r="E86" s="256">
        <v>62.2</v>
      </c>
      <c r="F86" s="256">
        <v>59.1</v>
      </c>
      <c r="G86" s="256">
        <v>63.9</v>
      </c>
      <c r="H86" s="256">
        <v>60.1</v>
      </c>
      <c r="I86" s="256">
        <v>57</v>
      </c>
      <c r="J86" s="256">
        <v>55.5</v>
      </c>
      <c r="K86" s="256">
        <v>56</v>
      </c>
      <c r="L86" s="256">
        <v>55.2</v>
      </c>
      <c r="M86" s="256">
        <v>55.9</v>
      </c>
    </row>
    <row r="87" spans="1:13" ht="10.5" customHeight="1">
      <c r="A87" s="10" t="s">
        <v>164</v>
      </c>
      <c r="B87" s="256">
        <v>47.8</v>
      </c>
      <c r="C87" s="256">
        <v>51.7</v>
      </c>
      <c r="D87" s="256">
        <v>62.5</v>
      </c>
      <c r="E87" s="256">
        <v>63.1</v>
      </c>
      <c r="F87" s="256">
        <v>66.1</v>
      </c>
      <c r="G87" s="256">
        <v>62</v>
      </c>
      <c r="H87" s="256">
        <v>62.3</v>
      </c>
      <c r="I87" s="256">
        <v>60</v>
      </c>
      <c r="J87" s="256">
        <v>57.9</v>
      </c>
      <c r="K87" s="256">
        <v>52.7</v>
      </c>
      <c r="L87" s="256">
        <v>55.1</v>
      </c>
      <c r="M87" s="256">
        <v>59</v>
      </c>
    </row>
    <row r="88" spans="1:13" ht="10.5" customHeight="1">
      <c r="A88" s="10" t="s">
        <v>218</v>
      </c>
      <c r="B88" s="256">
        <v>56.4</v>
      </c>
      <c r="C88" s="256">
        <v>49.6</v>
      </c>
      <c r="D88" s="256">
        <v>59.8</v>
      </c>
      <c r="E88" s="256">
        <v>58.8</v>
      </c>
      <c r="F88" s="256">
        <v>57.5</v>
      </c>
      <c r="G88" s="256">
        <v>59.3</v>
      </c>
      <c r="H88" s="256"/>
      <c r="I88" s="256"/>
      <c r="J88" s="256"/>
      <c r="K88" s="256"/>
      <c r="L88" s="256"/>
      <c r="M88" s="25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129</v>
      </c>
      <c r="C24" s="11" t="s">
        <v>130</v>
      </c>
      <c r="D24" s="11" t="s">
        <v>131</v>
      </c>
      <c r="E24" s="11" t="s">
        <v>132</v>
      </c>
      <c r="F24" s="11" t="s">
        <v>133</v>
      </c>
      <c r="G24" s="11" t="s">
        <v>134</v>
      </c>
      <c r="H24" s="11" t="s">
        <v>135</v>
      </c>
      <c r="I24" s="11" t="s">
        <v>136</v>
      </c>
      <c r="J24" s="11" t="s">
        <v>137</v>
      </c>
      <c r="K24" s="11" t="s">
        <v>138</v>
      </c>
      <c r="L24" s="11" t="s">
        <v>139</v>
      </c>
      <c r="M24" s="11" t="s">
        <v>140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141</v>
      </c>
      <c r="B25" s="270">
        <v>41.9</v>
      </c>
      <c r="C25" s="270">
        <v>52.91</v>
      </c>
      <c r="D25" s="270">
        <v>75.74</v>
      </c>
      <c r="E25" s="270">
        <v>62.54</v>
      </c>
      <c r="F25" s="270">
        <v>80.23</v>
      </c>
      <c r="G25" s="270">
        <v>82.29</v>
      </c>
      <c r="H25" s="270">
        <v>80.53</v>
      </c>
      <c r="I25" s="270">
        <v>40.82</v>
      </c>
      <c r="J25" s="270">
        <v>44.9</v>
      </c>
      <c r="K25" s="270">
        <v>43.8</v>
      </c>
      <c r="L25" s="270">
        <v>59.4</v>
      </c>
      <c r="M25" s="270">
        <v>54.7</v>
      </c>
      <c r="N25" s="66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1"/>
      <c r="AB25" s="1"/>
      <c r="AC25" s="1"/>
    </row>
    <row r="26" spans="1:29" ht="10.5" customHeight="1">
      <c r="A26" s="10" t="s">
        <v>142</v>
      </c>
      <c r="B26" s="270">
        <v>51.15</v>
      </c>
      <c r="C26" s="270">
        <v>68.9</v>
      </c>
      <c r="D26" s="270">
        <v>62.27</v>
      </c>
      <c r="E26" s="270">
        <v>88.58</v>
      </c>
      <c r="F26" s="270">
        <v>84.28</v>
      </c>
      <c r="G26" s="270">
        <v>92.26</v>
      </c>
      <c r="H26" s="270">
        <v>94.4</v>
      </c>
      <c r="I26" s="270">
        <v>63.79</v>
      </c>
      <c r="J26" s="270">
        <v>53.5</v>
      </c>
      <c r="K26" s="270">
        <v>55.3</v>
      </c>
      <c r="L26" s="270">
        <v>58.2</v>
      </c>
      <c r="M26" s="270">
        <v>57.6</v>
      </c>
      <c r="N26" s="66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1"/>
      <c r="AB26" s="1"/>
      <c r="AC26" s="1"/>
    </row>
    <row r="27" spans="1:29" ht="10.5" customHeight="1">
      <c r="A27" s="10" t="s">
        <v>156</v>
      </c>
      <c r="B27" s="270">
        <v>49.9</v>
      </c>
      <c r="C27" s="270">
        <v>54.11</v>
      </c>
      <c r="D27" s="270">
        <v>67.08</v>
      </c>
      <c r="E27" s="270">
        <v>88</v>
      </c>
      <c r="F27" s="270">
        <v>85.9</v>
      </c>
      <c r="G27" s="270">
        <v>102</v>
      </c>
      <c r="H27" s="270">
        <v>94.1</v>
      </c>
      <c r="I27" s="270">
        <v>60.2</v>
      </c>
      <c r="J27" s="270">
        <v>64.4</v>
      </c>
      <c r="K27" s="270">
        <v>66.3</v>
      </c>
      <c r="L27" s="270">
        <v>54.9</v>
      </c>
      <c r="M27" s="270">
        <v>57.7</v>
      </c>
      <c r="N27" s="66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1"/>
      <c r="AB27" s="1"/>
      <c r="AC27" s="1"/>
    </row>
    <row r="28" spans="1:29" ht="10.5" customHeight="1">
      <c r="A28" s="10" t="s">
        <v>154</v>
      </c>
      <c r="B28" s="270">
        <v>54.7</v>
      </c>
      <c r="C28" s="270">
        <v>51.8</v>
      </c>
      <c r="D28" s="270">
        <v>58.3</v>
      </c>
      <c r="E28" s="270">
        <v>73.8</v>
      </c>
      <c r="F28" s="270">
        <v>61.7</v>
      </c>
      <c r="G28" s="270">
        <v>76.3</v>
      </c>
      <c r="H28" s="270">
        <v>56.1</v>
      </c>
      <c r="I28" s="270">
        <v>39.5</v>
      </c>
      <c r="J28" s="270">
        <v>43.6</v>
      </c>
      <c r="K28" s="270">
        <v>50.9</v>
      </c>
      <c r="L28" s="270">
        <v>55.8</v>
      </c>
      <c r="M28" s="270">
        <v>46.8</v>
      </c>
      <c r="N28" s="66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1"/>
      <c r="AB28" s="1"/>
      <c r="AC28" s="1"/>
    </row>
    <row r="29" spans="1:29" ht="10.5" customHeight="1">
      <c r="A29" s="10" t="s">
        <v>218</v>
      </c>
      <c r="B29" s="270">
        <v>39.2</v>
      </c>
      <c r="C29" s="270">
        <v>41.6</v>
      </c>
      <c r="D29" s="270">
        <v>49.3</v>
      </c>
      <c r="E29" s="270">
        <v>70.8</v>
      </c>
      <c r="F29" s="270">
        <v>73.4</v>
      </c>
      <c r="G29" s="270">
        <v>75</v>
      </c>
      <c r="H29" s="270"/>
      <c r="I29" s="270"/>
      <c r="J29" s="270"/>
      <c r="K29" s="270"/>
      <c r="L29" s="270"/>
      <c r="M29" s="270"/>
      <c r="N29" s="66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129</v>
      </c>
      <c r="C53" s="11" t="s">
        <v>130</v>
      </c>
      <c r="D53" s="11" t="s">
        <v>131</v>
      </c>
      <c r="E53" s="11" t="s">
        <v>132</v>
      </c>
      <c r="F53" s="11" t="s">
        <v>133</v>
      </c>
      <c r="G53" s="11" t="s">
        <v>134</v>
      </c>
      <c r="H53" s="11" t="s">
        <v>135</v>
      </c>
      <c r="I53" s="11" t="s">
        <v>136</v>
      </c>
      <c r="J53" s="11" t="s">
        <v>137</v>
      </c>
      <c r="K53" s="11" t="s">
        <v>138</v>
      </c>
      <c r="L53" s="11" t="s">
        <v>139</v>
      </c>
      <c r="M53" s="11" t="s">
        <v>140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141</v>
      </c>
      <c r="B54" s="270">
        <v>51.7</v>
      </c>
      <c r="C54" s="270">
        <v>52.9</v>
      </c>
      <c r="D54" s="270">
        <v>54.4</v>
      </c>
      <c r="E54" s="270">
        <v>51.2</v>
      </c>
      <c r="F54" s="270">
        <v>57.2</v>
      </c>
      <c r="G54" s="270">
        <v>56.3</v>
      </c>
      <c r="H54" s="270">
        <v>52.8</v>
      </c>
      <c r="I54" s="270">
        <v>43.7</v>
      </c>
      <c r="J54" s="270">
        <v>35.6</v>
      </c>
      <c r="K54" s="270">
        <v>36.3</v>
      </c>
      <c r="L54" s="270">
        <v>47.5</v>
      </c>
      <c r="M54" s="270">
        <v>47.4</v>
      </c>
      <c r="N54" s="66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142</v>
      </c>
      <c r="B55" s="270">
        <v>49.5</v>
      </c>
      <c r="C55" s="270">
        <v>56.2</v>
      </c>
      <c r="D55" s="270">
        <v>40.2</v>
      </c>
      <c r="E55" s="270">
        <v>48.4</v>
      </c>
      <c r="F55" s="270">
        <v>50.4</v>
      </c>
      <c r="G55" s="270">
        <v>49.3</v>
      </c>
      <c r="H55" s="270">
        <v>42.2</v>
      </c>
      <c r="I55" s="270">
        <v>40.9</v>
      </c>
      <c r="J55" s="270">
        <v>40.2</v>
      </c>
      <c r="K55" s="270">
        <v>42.7</v>
      </c>
      <c r="L55" s="270">
        <v>47.2</v>
      </c>
      <c r="M55" s="270">
        <v>44.3</v>
      </c>
      <c r="N55" s="66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156</v>
      </c>
      <c r="B56" s="270">
        <v>45</v>
      </c>
      <c r="C56" s="270">
        <v>47.8</v>
      </c>
      <c r="D56" s="270">
        <v>46.3</v>
      </c>
      <c r="E56" s="270">
        <v>50.3</v>
      </c>
      <c r="F56" s="270">
        <v>50.1</v>
      </c>
      <c r="G56" s="270">
        <v>49.7</v>
      </c>
      <c r="H56" s="270">
        <v>45.6</v>
      </c>
      <c r="I56" s="270">
        <v>42.3</v>
      </c>
      <c r="J56" s="270">
        <v>42.1</v>
      </c>
      <c r="K56" s="270">
        <v>44.9</v>
      </c>
      <c r="L56" s="270">
        <v>47.2</v>
      </c>
      <c r="M56" s="270">
        <v>45.6</v>
      </c>
      <c r="N56" s="66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154</v>
      </c>
      <c r="B57" s="270">
        <v>48</v>
      </c>
      <c r="C57" s="270">
        <v>47.1</v>
      </c>
      <c r="D57" s="270">
        <v>45.7</v>
      </c>
      <c r="E57" s="270">
        <v>52.1</v>
      </c>
      <c r="F57" s="270">
        <v>51.4</v>
      </c>
      <c r="G57" s="270">
        <v>51.3</v>
      </c>
      <c r="H57" s="270">
        <v>44.1</v>
      </c>
      <c r="I57" s="270">
        <v>37.6</v>
      </c>
      <c r="J57" s="270">
        <v>34.4</v>
      </c>
      <c r="K57" s="270">
        <v>33.2</v>
      </c>
      <c r="L57" s="270">
        <v>41.8</v>
      </c>
      <c r="M57" s="270">
        <v>38.7</v>
      </c>
      <c r="N57" s="66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218</v>
      </c>
      <c r="B58" s="270">
        <v>36.7</v>
      </c>
      <c r="C58" s="270">
        <v>37.2</v>
      </c>
      <c r="D58" s="270">
        <v>34.8</v>
      </c>
      <c r="E58" s="270">
        <v>41.4</v>
      </c>
      <c r="F58" s="270">
        <v>41.9</v>
      </c>
      <c r="G58" s="270">
        <v>40.8</v>
      </c>
      <c r="H58" s="270"/>
      <c r="I58" s="270"/>
      <c r="J58" s="270"/>
      <c r="K58" s="270"/>
      <c r="L58" s="270"/>
      <c r="M58" s="270"/>
      <c r="N58" s="66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129</v>
      </c>
      <c r="C83" s="11" t="s">
        <v>130</v>
      </c>
      <c r="D83" s="11" t="s">
        <v>131</v>
      </c>
      <c r="E83" s="11" t="s">
        <v>132</v>
      </c>
      <c r="F83" s="11" t="s">
        <v>133</v>
      </c>
      <c r="G83" s="11" t="s">
        <v>134</v>
      </c>
      <c r="H83" s="11" t="s">
        <v>135</v>
      </c>
      <c r="I83" s="11" t="s">
        <v>136</v>
      </c>
      <c r="J83" s="11" t="s">
        <v>137</v>
      </c>
      <c r="K83" s="11" t="s">
        <v>138</v>
      </c>
      <c r="L83" s="11" t="s">
        <v>139</v>
      </c>
      <c r="M83" s="11" t="s">
        <v>140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141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165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166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154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218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</row>
    <row r="9" spans="1:26" ht="9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</row>
    <row r="10" spans="1:26" ht="9.7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</row>
    <row r="11" spans="1:26" ht="9.7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</row>
    <row r="12" spans="1:26" ht="9.75" customHeight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</row>
    <row r="19" spans="1:26" ht="9.7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</row>
    <row r="20" spans="1:26" ht="9.75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</row>
    <row r="21" spans="1:26" ht="9.75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</row>
    <row r="22" spans="1:55" ht="9.75" customHeight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129</v>
      </c>
      <c r="C24" s="11" t="s">
        <v>130</v>
      </c>
      <c r="D24" s="11" t="s">
        <v>131</v>
      </c>
      <c r="E24" s="11" t="s">
        <v>132</v>
      </c>
      <c r="F24" s="11" t="s">
        <v>133</v>
      </c>
      <c r="G24" s="11" t="s">
        <v>134</v>
      </c>
      <c r="H24" s="11" t="s">
        <v>135</v>
      </c>
      <c r="I24" s="11" t="s">
        <v>136</v>
      </c>
      <c r="J24" s="11" t="s">
        <v>137</v>
      </c>
      <c r="K24" s="11" t="s">
        <v>138</v>
      </c>
      <c r="L24" s="11" t="s">
        <v>139</v>
      </c>
      <c r="M24" s="11" t="s">
        <v>140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141</v>
      </c>
      <c r="B25" s="265">
        <v>8.804</v>
      </c>
      <c r="C25" s="265">
        <v>10.818</v>
      </c>
      <c r="D25" s="265">
        <v>11.816</v>
      </c>
      <c r="E25" s="265">
        <v>11.84</v>
      </c>
      <c r="F25" s="265">
        <v>11.701</v>
      </c>
      <c r="G25" s="265">
        <v>13.887</v>
      </c>
      <c r="H25" s="265">
        <v>12.517</v>
      </c>
      <c r="I25" s="265">
        <v>11.085</v>
      </c>
      <c r="J25" s="265">
        <v>13.32</v>
      </c>
      <c r="K25" s="265">
        <v>11.754</v>
      </c>
      <c r="L25" s="265">
        <v>10.546</v>
      </c>
      <c r="M25" s="265">
        <v>10.957</v>
      </c>
      <c r="N25" s="66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142</v>
      </c>
      <c r="B26" s="265">
        <v>8.993</v>
      </c>
      <c r="C26" s="265">
        <v>10.331</v>
      </c>
      <c r="D26" s="265">
        <v>13.174</v>
      </c>
      <c r="E26" s="265">
        <v>14.234</v>
      </c>
      <c r="F26" s="265">
        <v>13.038</v>
      </c>
      <c r="G26" s="265">
        <v>15.156</v>
      </c>
      <c r="H26" s="265">
        <v>15.007</v>
      </c>
      <c r="I26" s="265">
        <v>13.546</v>
      </c>
      <c r="J26" s="265">
        <v>12.824</v>
      </c>
      <c r="K26" s="265">
        <v>13.59</v>
      </c>
      <c r="L26" s="265">
        <v>12.953</v>
      </c>
      <c r="M26" s="265">
        <v>12.097</v>
      </c>
      <c r="N26" s="66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156</v>
      </c>
      <c r="B27" s="265">
        <v>9.502</v>
      </c>
      <c r="C27" s="265">
        <v>11.333</v>
      </c>
      <c r="D27" s="265">
        <v>13.779</v>
      </c>
      <c r="E27" s="265">
        <v>14.1</v>
      </c>
      <c r="F27" s="265">
        <v>15.6</v>
      </c>
      <c r="G27" s="265">
        <v>16.2</v>
      </c>
      <c r="H27" s="265">
        <v>15.5</v>
      </c>
      <c r="I27" s="265">
        <v>12.9</v>
      </c>
      <c r="J27" s="265">
        <v>13</v>
      </c>
      <c r="K27" s="265">
        <v>12.8</v>
      </c>
      <c r="L27" s="265">
        <v>13.9</v>
      </c>
      <c r="M27" s="265">
        <v>11.8</v>
      </c>
      <c r="N27" s="66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154</v>
      </c>
      <c r="B28" s="265">
        <v>8.7</v>
      </c>
      <c r="C28" s="265">
        <v>9.7</v>
      </c>
      <c r="D28" s="265">
        <v>12.1</v>
      </c>
      <c r="E28" s="265">
        <v>12.2</v>
      </c>
      <c r="F28" s="265">
        <v>11.3</v>
      </c>
      <c r="G28" s="265">
        <v>12.2</v>
      </c>
      <c r="H28" s="265">
        <v>11.7</v>
      </c>
      <c r="I28" s="265">
        <v>10.2</v>
      </c>
      <c r="J28" s="265">
        <v>11.8</v>
      </c>
      <c r="K28" s="265">
        <v>11</v>
      </c>
      <c r="L28" s="265">
        <v>12.1</v>
      </c>
      <c r="M28" s="265">
        <v>11.7</v>
      </c>
      <c r="N28" s="66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218</v>
      </c>
      <c r="B29" s="265">
        <v>9.8</v>
      </c>
      <c r="C29" s="265">
        <v>11.3</v>
      </c>
      <c r="D29" s="265">
        <v>13.8</v>
      </c>
      <c r="E29" s="265">
        <v>13.1</v>
      </c>
      <c r="F29" s="265">
        <v>14.3</v>
      </c>
      <c r="G29" s="265">
        <v>14.1</v>
      </c>
      <c r="H29" s="265"/>
      <c r="I29" s="265"/>
      <c r="J29" s="265"/>
      <c r="K29" s="265"/>
      <c r="L29" s="265"/>
      <c r="M29" s="265"/>
      <c r="N29" s="66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62" customFormat="1" ht="10.5" customHeight="1">
      <c r="A53" s="15"/>
      <c r="B53" s="256" t="s">
        <v>129</v>
      </c>
      <c r="C53" s="256" t="s">
        <v>130</v>
      </c>
      <c r="D53" s="256" t="s">
        <v>131</v>
      </c>
      <c r="E53" s="256" t="s">
        <v>132</v>
      </c>
      <c r="F53" s="256" t="s">
        <v>133</v>
      </c>
      <c r="G53" s="256" t="s">
        <v>134</v>
      </c>
      <c r="H53" s="256" t="s">
        <v>135</v>
      </c>
      <c r="I53" s="256" t="s">
        <v>136</v>
      </c>
      <c r="J53" s="256" t="s">
        <v>137</v>
      </c>
      <c r="K53" s="256" t="s">
        <v>138</v>
      </c>
      <c r="L53" s="256" t="s">
        <v>139</v>
      </c>
      <c r="M53" s="256" t="s">
        <v>140</v>
      </c>
      <c r="N53" s="260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</row>
    <row r="54" spans="1:48" s="262" customFormat="1" ht="10.5" customHeight="1">
      <c r="A54" s="10" t="s">
        <v>141</v>
      </c>
      <c r="B54" s="265">
        <v>13.219</v>
      </c>
      <c r="C54" s="265">
        <v>13.6</v>
      </c>
      <c r="D54" s="265">
        <v>13.3</v>
      </c>
      <c r="E54" s="265">
        <v>13</v>
      </c>
      <c r="F54" s="265">
        <v>13.7</v>
      </c>
      <c r="G54" s="265">
        <v>13.9</v>
      </c>
      <c r="H54" s="265">
        <v>13.3</v>
      </c>
      <c r="I54" s="265">
        <v>12.8</v>
      </c>
      <c r="J54" s="265">
        <v>12.7</v>
      </c>
      <c r="K54" s="265">
        <v>12.8</v>
      </c>
      <c r="L54" s="265">
        <v>12.7</v>
      </c>
      <c r="M54" s="265">
        <v>11.9</v>
      </c>
      <c r="N54" s="260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</row>
    <row r="55" spans="1:48" s="262" customFormat="1" ht="10.5" customHeight="1">
      <c r="A55" s="10" t="s">
        <v>142</v>
      </c>
      <c r="B55" s="265">
        <v>11.898</v>
      </c>
      <c r="C55" s="265">
        <v>11.8</v>
      </c>
      <c r="D55" s="265">
        <v>12.8</v>
      </c>
      <c r="E55" s="265">
        <v>12.3</v>
      </c>
      <c r="F55" s="265">
        <v>13.4</v>
      </c>
      <c r="G55" s="265">
        <v>13.6</v>
      </c>
      <c r="H55" s="265">
        <v>12.7</v>
      </c>
      <c r="I55" s="265">
        <v>13.4</v>
      </c>
      <c r="J55" s="265">
        <v>12.9</v>
      </c>
      <c r="K55" s="265">
        <v>14.5</v>
      </c>
      <c r="L55" s="265">
        <v>14.8</v>
      </c>
      <c r="M55" s="265">
        <v>13.4</v>
      </c>
      <c r="N55" s="260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</row>
    <row r="56" spans="1:48" s="262" customFormat="1" ht="10.5" customHeight="1">
      <c r="A56" s="10" t="s">
        <v>156</v>
      </c>
      <c r="B56" s="265">
        <v>12.017</v>
      </c>
      <c r="C56" s="265">
        <v>12.349</v>
      </c>
      <c r="D56" s="265">
        <v>13.055</v>
      </c>
      <c r="E56" s="265">
        <v>13</v>
      </c>
      <c r="F56" s="265">
        <v>13.8</v>
      </c>
      <c r="G56" s="265">
        <v>13.5</v>
      </c>
      <c r="H56" s="265">
        <v>13.5</v>
      </c>
      <c r="I56" s="265">
        <v>12.4</v>
      </c>
      <c r="J56" s="265">
        <v>11.8</v>
      </c>
      <c r="K56" s="265">
        <v>12.5</v>
      </c>
      <c r="L56" s="265">
        <v>12.6</v>
      </c>
      <c r="M56" s="265">
        <v>11.6</v>
      </c>
      <c r="N56" s="260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</row>
    <row r="57" spans="1:48" s="262" customFormat="1" ht="10.5" customHeight="1">
      <c r="A57" s="10" t="s">
        <v>154</v>
      </c>
      <c r="B57" s="265">
        <v>11</v>
      </c>
      <c r="C57" s="265">
        <v>11.6</v>
      </c>
      <c r="D57" s="265">
        <v>12</v>
      </c>
      <c r="E57" s="265">
        <v>12</v>
      </c>
      <c r="F57" s="265">
        <v>12.7</v>
      </c>
      <c r="G57" s="265">
        <v>12.6</v>
      </c>
      <c r="H57" s="265">
        <v>11.5</v>
      </c>
      <c r="I57" s="265">
        <v>10.7</v>
      </c>
      <c r="J57" s="265">
        <v>11.1</v>
      </c>
      <c r="K57" s="265">
        <v>11.1</v>
      </c>
      <c r="L57" s="265">
        <v>10.9</v>
      </c>
      <c r="M57" s="265">
        <v>9.9</v>
      </c>
      <c r="N57" s="260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</row>
    <row r="58" spans="1:27" s="262" customFormat="1" ht="10.5" customHeight="1">
      <c r="A58" s="10" t="s">
        <v>218</v>
      </c>
      <c r="B58" s="265">
        <v>10.7</v>
      </c>
      <c r="C58" s="265">
        <v>11.4</v>
      </c>
      <c r="D58" s="265">
        <v>12.2</v>
      </c>
      <c r="E58" s="265">
        <v>12</v>
      </c>
      <c r="F58" s="265">
        <v>13</v>
      </c>
      <c r="G58" s="265">
        <v>13.2</v>
      </c>
      <c r="H58" s="265"/>
      <c r="I58" s="265"/>
      <c r="J58" s="265"/>
      <c r="K58" s="265"/>
      <c r="L58" s="265"/>
      <c r="M58" s="265"/>
      <c r="N58" s="260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60"/>
    </row>
    <row r="59" spans="1:27" ht="9.75" customHeight="1">
      <c r="A59" s="26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63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62" customFormat="1" ht="10.5" customHeight="1">
      <c r="A83" s="15"/>
      <c r="B83" s="256" t="s">
        <v>129</v>
      </c>
      <c r="C83" s="256" t="s">
        <v>130</v>
      </c>
      <c r="D83" s="256" t="s">
        <v>131</v>
      </c>
      <c r="E83" s="256" t="s">
        <v>132</v>
      </c>
      <c r="F83" s="256" t="s">
        <v>133</v>
      </c>
      <c r="G83" s="256" t="s">
        <v>134</v>
      </c>
      <c r="H83" s="256" t="s">
        <v>135</v>
      </c>
      <c r="I83" s="256" t="s">
        <v>136</v>
      </c>
      <c r="J83" s="256" t="s">
        <v>137</v>
      </c>
      <c r="K83" s="256" t="s">
        <v>138</v>
      </c>
      <c r="L83" s="256" t="s">
        <v>139</v>
      </c>
      <c r="M83" s="256" t="s">
        <v>140</v>
      </c>
      <c r="N83" s="260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</row>
    <row r="84" spans="1:26" s="262" customFormat="1" ht="10.5" customHeight="1">
      <c r="A84" s="10" t="s">
        <v>141</v>
      </c>
      <c r="B84" s="258">
        <v>66.4</v>
      </c>
      <c r="C84" s="258">
        <v>79.5</v>
      </c>
      <c r="D84" s="258">
        <v>89.1</v>
      </c>
      <c r="E84" s="258">
        <v>90.9</v>
      </c>
      <c r="F84" s="258">
        <v>84.8</v>
      </c>
      <c r="G84" s="258">
        <v>99.9</v>
      </c>
      <c r="H84" s="258">
        <v>93.9</v>
      </c>
      <c r="I84" s="258">
        <v>87.1</v>
      </c>
      <c r="J84" s="258">
        <v>104.5</v>
      </c>
      <c r="K84" s="258">
        <v>92</v>
      </c>
      <c r="L84" s="258">
        <v>82.7</v>
      </c>
      <c r="M84" s="258">
        <v>92.7</v>
      </c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</row>
    <row r="85" spans="1:26" s="262" customFormat="1" ht="10.5" customHeight="1">
      <c r="A85" s="10" t="s">
        <v>165</v>
      </c>
      <c r="B85" s="258">
        <v>75.5</v>
      </c>
      <c r="C85" s="258">
        <v>87.8</v>
      </c>
      <c r="D85" s="258">
        <v>103.4</v>
      </c>
      <c r="E85" s="258">
        <v>115.7</v>
      </c>
      <c r="F85" s="258">
        <v>97.3</v>
      </c>
      <c r="G85" s="258">
        <v>111.7</v>
      </c>
      <c r="H85" s="258">
        <v>117.9</v>
      </c>
      <c r="I85" s="258">
        <v>100.9</v>
      </c>
      <c r="J85" s="258">
        <v>99.1</v>
      </c>
      <c r="K85" s="258">
        <v>93.5</v>
      </c>
      <c r="L85" s="258">
        <v>87.5</v>
      </c>
      <c r="M85" s="258">
        <v>91</v>
      </c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</row>
    <row r="86" spans="1:26" s="262" customFormat="1" ht="10.5" customHeight="1">
      <c r="A86" s="10" t="s">
        <v>166</v>
      </c>
      <c r="B86" s="258">
        <v>80.2</v>
      </c>
      <c r="C86" s="258">
        <v>91.7</v>
      </c>
      <c r="D86" s="258">
        <v>105.7</v>
      </c>
      <c r="E86" s="258">
        <v>109.1</v>
      </c>
      <c r="F86" s="258">
        <v>113.3</v>
      </c>
      <c r="G86" s="258">
        <v>119.8</v>
      </c>
      <c r="H86" s="258">
        <v>115</v>
      </c>
      <c r="I86" s="258">
        <v>104.6</v>
      </c>
      <c r="J86" s="258">
        <v>109.5</v>
      </c>
      <c r="K86" s="258">
        <v>102.3</v>
      </c>
      <c r="L86" s="258">
        <v>110.6</v>
      </c>
      <c r="M86" s="258">
        <v>101.7</v>
      </c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</row>
    <row r="87" spans="1:26" s="262" customFormat="1" ht="10.5" customHeight="1">
      <c r="A87" s="10" t="s">
        <v>154</v>
      </c>
      <c r="B87" s="258">
        <v>79.1</v>
      </c>
      <c r="C87" s="258">
        <v>83.6</v>
      </c>
      <c r="D87" s="258">
        <v>100.7</v>
      </c>
      <c r="E87" s="258">
        <v>101.4</v>
      </c>
      <c r="F87" s="258">
        <v>89.1</v>
      </c>
      <c r="G87" s="258">
        <v>96.9</v>
      </c>
      <c r="H87" s="258">
        <v>101.8</v>
      </c>
      <c r="I87" s="258">
        <v>95.6</v>
      </c>
      <c r="J87" s="258">
        <v>106.4</v>
      </c>
      <c r="K87" s="258">
        <v>99.4</v>
      </c>
      <c r="L87" s="258">
        <v>111.7</v>
      </c>
      <c r="M87" s="258">
        <v>117.1</v>
      </c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</row>
    <row r="88" spans="1:26" s="262" customFormat="1" ht="10.5" customHeight="1">
      <c r="A88" s="10" t="s">
        <v>218</v>
      </c>
      <c r="B88" s="258">
        <v>90.7</v>
      </c>
      <c r="C88" s="258">
        <v>98.4</v>
      </c>
      <c r="D88" s="258">
        <v>113.3</v>
      </c>
      <c r="E88" s="258">
        <v>108.9</v>
      </c>
      <c r="F88" s="258">
        <v>110.8</v>
      </c>
      <c r="G88" s="258">
        <v>107.2</v>
      </c>
      <c r="H88" s="258"/>
      <c r="I88" s="258"/>
      <c r="J88" s="258"/>
      <c r="K88" s="258"/>
      <c r="L88" s="258"/>
      <c r="M88" s="258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9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9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</row>
    <row r="10" spans="1:13" ht="9.7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</row>
    <row r="11" spans="1:13" ht="9.7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4" spans="14:15" ht="9.75" customHeight="1">
      <c r="N14" s="273"/>
      <c r="O14" s="273"/>
    </row>
    <row r="17" ht="9.75" customHeight="1">
      <c r="O17" s="273"/>
    </row>
    <row r="18" spans="1:13" ht="9.7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19" spans="1:13" ht="9.7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1:14" ht="9.75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73"/>
    </row>
    <row r="21" spans="1:14" ht="9.75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73"/>
    </row>
    <row r="22" spans="1:48" ht="9.75" customHeight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129</v>
      </c>
      <c r="C24" s="11" t="s">
        <v>130</v>
      </c>
      <c r="D24" s="11" t="s">
        <v>131</v>
      </c>
      <c r="E24" s="11" t="s">
        <v>132</v>
      </c>
      <c r="F24" s="11" t="s">
        <v>133</v>
      </c>
      <c r="G24" s="11" t="s">
        <v>134</v>
      </c>
      <c r="H24" s="11" t="s">
        <v>135</v>
      </c>
      <c r="I24" s="11" t="s">
        <v>136</v>
      </c>
      <c r="J24" s="11" t="s">
        <v>137</v>
      </c>
      <c r="K24" s="11" t="s">
        <v>138</v>
      </c>
      <c r="L24" s="11" t="s">
        <v>139</v>
      </c>
      <c r="M24" s="11" t="s">
        <v>140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141</v>
      </c>
      <c r="B25" s="265">
        <v>9.98</v>
      </c>
      <c r="C25" s="265">
        <v>10.27</v>
      </c>
      <c r="D25" s="265">
        <v>11.23</v>
      </c>
      <c r="E25" s="265">
        <v>10.79</v>
      </c>
      <c r="F25" s="265">
        <v>9.77</v>
      </c>
      <c r="G25" s="265">
        <v>10.95</v>
      </c>
      <c r="H25" s="265">
        <v>10.29</v>
      </c>
      <c r="I25" s="265">
        <v>8.83</v>
      </c>
      <c r="J25" s="265">
        <v>10.25</v>
      </c>
      <c r="K25" s="265">
        <v>11.16</v>
      </c>
      <c r="L25" s="265">
        <v>10.68</v>
      </c>
      <c r="M25" s="265">
        <v>10.54</v>
      </c>
      <c r="N25" s="66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142</v>
      </c>
      <c r="B26" s="265">
        <v>9.22</v>
      </c>
      <c r="C26" s="265">
        <v>12.22</v>
      </c>
      <c r="D26" s="265">
        <v>12.05</v>
      </c>
      <c r="E26" s="265">
        <v>10.76</v>
      </c>
      <c r="F26" s="265">
        <v>11.23</v>
      </c>
      <c r="G26" s="265">
        <v>11.04</v>
      </c>
      <c r="H26" s="265">
        <v>11.73</v>
      </c>
      <c r="I26" s="265">
        <v>10.24</v>
      </c>
      <c r="J26" s="265">
        <v>10.88</v>
      </c>
      <c r="K26" s="265">
        <v>13.39</v>
      </c>
      <c r="L26" s="265">
        <v>14.22</v>
      </c>
      <c r="M26" s="265">
        <v>13.48</v>
      </c>
      <c r="N26" s="66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156</v>
      </c>
      <c r="B27" s="265">
        <v>12.14</v>
      </c>
      <c r="C27" s="265">
        <v>12.1</v>
      </c>
      <c r="D27" s="265">
        <v>13.79</v>
      </c>
      <c r="E27" s="265">
        <v>15.4</v>
      </c>
      <c r="F27" s="265">
        <v>13.5</v>
      </c>
      <c r="G27" s="265">
        <v>16.1</v>
      </c>
      <c r="H27" s="265">
        <v>14.4</v>
      </c>
      <c r="I27" s="265">
        <v>11.8</v>
      </c>
      <c r="J27" s="265">
        <v>14.6</v>
      </c>
      <c r="K27" s="265">
        <v>14.5</v>
      </c>
      <c r="L27" s="265">
        <v>15</v>
      </c>
      <c r="M27" s="265">
        <v>14.4</v>
      </c>
      <c r="N27" s="66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164</v>
      </c>
      <c r="B28" s="265">
        <v>12.6</v>
      </c>
      <c r="C28" s="265">
        <v>13.2</v>
      </c>
      <c r="D28" s="265">
        <v>15</v>
      </c>
      <c r="E28" s="265">
        <v>14</v>
      </c>
      <c r="F28" s="265">
        <v>14.4</v>
      </c>
      <c r="G28" s="265">
        <v>16.1</v>
      </c>
      <c r="H28" s="265">
        <v>15.2</v>
      </c>
      <c r="I28" s="265">
        <v>13.9</v>
      </c>
      <c r="J28" s="265">
        <v>14.5</v>
      </c>
      <c r="K28" s="265">
        <v>15.5</v>
      </c>
      <c r="L28" s="265">
        <v>14.8</v>
      </c>
      <c r="M28" s="265">
        <v>16</v>
      </c>
      <c r="N28" s="66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218</v>
      </c>
      <c r="B29" s="265">
        <v>13.2</v>
      </c>
      <c r="C29" s="265">
        <v>15.3</v>
      </c>
      <c r="D29" s="265">
        <v>16.6</v>
      </c>
      <c r="E29" s="265">
        <v>16.7</v>
      </c>
      <c r="F29" s="265">
        <v>16.6</v>
      </c>
      <c r="G29" s="265">
        <v>16.9</v>
      </c>
      <c r="H29" s="265"/>
      <c r="I29" s="265"/>
      <c r="J29" s="265"/>
      <c r="K29" s="265"/>
      <c r="L29" s="265"/>
      <c r="M29" s="265"/>
      <c r="N29" s="66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73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129</v>
      </c>
      <c r="C53" s="11" t="s">
        <v>130</v>
      </c>
      <c r="D53" s="11" t="s">
        <v>131</v>
      </c>
      <c r="E53" s="11" t="s">
        <v>132</v>
      </c>
      <c r="F53" s="11" t="s">
        <v>133</v>
      </c>
      <c r="G53" s="11" t="s">
        <v>134</v>
      </c>
      <c r="H53" s="11" t="s">
        <v>135</v>
      </c>
      <c r="I53" s="11" t="s">
        <v>136</v>
      </c>
      <c r="J53" s="11" t="s">
        <v>137</v>
      </c>
      <c r="K53" s="11" t="s">
        <v>138</v>
      </c>
      <c r="L53" s="11" t="s">
        <v>139</v>
      </c>
      <c r="M53" s="11" t="s">
        <v>140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141</v>
      </c>
      <c r="B54" s="265">
        <v>19</v>
      </c>
      <c r="C54" s="265">
        <v>19.4</v>
      </c>
      <c r="D54" s="265">
        <v>18.7</v>
      </c>
      <c r="E54" s="265">
        <v>19.4</v>
      </c>
      <c r="F54" s="265">
        <v>19.5</v>
      </c>
      <c r="G54" s="265">
        <v>19.2</v>
      </c>
      <c r="H54" s="265">
        <v>19.1</v>
      </c>
      <c r="I54" s="265">
        <v>18.8</v>
      </c>
      <c r="J54" s="265">
        <v>18.4</v>
      </c>
      <c r="K54" s="265">
        <v>19</v>
      </c>
      <c r="L54" s="265">
        <v>19</v>
      </c>
      <c r="M54" s="265">
        <v>18.6</v>
      </c>
      <c r="N54" s="66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142</v>
      </c>
      <c r="B55" s="265">
        <v>18.8</v>
      </c>
      <c r="C55" s="265">
        <v>22.3</v>
      </c>
      <c r="D55" s="265">
        <v>21.9</v>
      </c>
      <c r="E55" s="265">
        <v>18.9</v>
      </c>
      <c r="F55" s="265">
        <v>20.2</v>
      </c>
      <c r="G55" s="265">
        <v>20.3</v>
      </c>
      <c r="H55" s="265">
        <v>20.1</v>
      </c>
      <c r="I55" s="265">
        <v>20</v>
      </c>
      <c r="J55" s="265">
        <v>19.9</v>
      </c>
      <c r="K55" s="265">
        <v>21.1</v>
      </c>
      <c r="L55" s="265">
        <v>21.7</v>
      </c>
      <c r="M55" s="265">
        <v>20.7</v>
      </c>
      <c r="N55" s="66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156</v>
      </c>
      <c r="B56" s="265">
        <v>20.8</v>
      </c>
      <c r="C56" s="265">
        <v>21</v>
      </c>
      <c r="D56" s="265">
        <v>20</v>
      </c>
      <c r="E56" s="265">
        <v>21.4</v>
      </c>
      <c r="F56" s="265">
        <v>22.3</v>
      </c>
      <c r="G56" s="265">
        <v>23</v>
      </c>
      <c r="H56" s="265">
        <v>21.7</v>
      </c>
      <c r="I56" s="265">
        <v>19.7</v>
      </c>
      <c r="J56" s="265">
        <v>20.4</v>
      </c>
      <c r="K56" s="265">
        <v>20.8</v>
      </c>
      <c r="L56" s="265">
        <v>21.3</v>
      </c>
      <c r="M56" s="265">
        <v>20.3</v>
      </c>
      <c r="N56" s="66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164</v>
      </c>
      <c r="B57" s="265">
        <v>21.1</v>
      </c>
      <c r="C57" s="265">
        <v>21.7</v>
      </c>
      <c r="D57" s="265">
        <v>20.3</v>
      </c>
      <c r="E57" s="265">
        <v>20.5</v>
      </c>
      <c r="F57" s="265">
        <v>21.1</v>
      </c>
      <c r="G57" s="265">
        <v>21.5</v>
      </c>
      <c r="H57" s="265">
        <v>21</v>
      </c>
      <c r="I57" s="265">
        <v>21</v>
      </c>
      <c r="J57" s="265">
        <v>20.9</v>
      </c>
      <c r="K57" s="265">
        <v>21.5</v>
      </c>
      <c r="L57" s="265">
        <v>21.2</v>
      </c>
      <c r="M57" s="265">
        <v>20.9</v>
      </c>
      <c r="N57" s="66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218</v>
      </c>
      <c r="B58" s="265">
        <v>21.6</v>
      </c>
      <c r="C58" s="265">
        <v>21.5</v>
      </c>
      <c r="D58" s="265">
        <v>20.6</v>
      </c>
      <c r="E58" s="265">
        <v>21.7</v>
      </c>
      <c r="F58" s="265">
        <v>21</v>
      </c>
      <c r="G58" s="265">
        <v>22</v>
      </c>
      <c r="H58" s="265"/>
      <c r="I58" s="265"/>
      <c r="J58" s="265"/>
      <c r="K58" s="265"/>
      <c r="L58" s="265"/>
      <c r="M58" s="265"/>
      <c r="N58" s="66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129</v>
      </c>
      <c r="C83" s="11" t="s">
        <v>130</v>
      </c>
      <c r="D83" s="11" t="s">
        <v>131</v>
      </c>
      <c r="E83" s="11" t="s">
        <v>132</v>
      </c>
      <c r="F83" s="11" t="s">
        <v>133</v>
      </c>
      <c r="G83" s="11" t="s">
        <v>134</v>
      </c>
      <c r="H83" s="11" t="s">
        <v>135</v>
      </c>
      <c r="I83" s="11" t="s">
        <v>136</v>
      </c>
      <c r="J83" s="11" t="s">
        <v>137</v>
      </c>
      <c r="K83" s="11" t="s">
        <v>138</v>
      </c>
      <c r="L83" s="11" t="s">
        <v>139</v>
      </c>
      <c r="M83" s="11" t="s">
        <v>140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141</v>
      </c>
      <c r="B84" s="256">
        <v>52.2</v>
      </c>
      <c r="C84" s="256">
        <v>52.5</v>
      </c>
      <c r="D84" s="256">
        <v>60.7</v>
      </c>
      <c r="E84" s="256">
        <v>54.9</v>
      </c>
      <c r="F84" s="256">
        <v>49.9</v>
      </c>
      <c r="G84" s="256">
        <v>57.4</v>
      </c>
      <c r="H84" s="256">
        <v>54.2</v>
      </c>
      <c r="I84" s="256">
        <v>47.3</v>
      </c>
      <c r="J84" s="256">
        <v>56.1</v>
      </c>
      <c r="K84" s="256">
        <v>58.2</v>
      </c>
      <c r="L84" s="256">
        <v>56</v>
      </c>
      <c r="M84" s="256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157</v>
      </c>
      <c r="B85" s="256">
        <v>48.8</v>
      </c>
      <c r="C85" s="256">
        <v>47.7</v>
      </c>
      <c r="D85" s="256">
        <v>54.8</v>
      </c>
      <c r="E85" s="256">
        <v>53.1</v>
      </c>
      <c r="F85" s="256">
        <v>54.2</v>
      </c>
      <c r="G85" s="256">
        <v>54.3</v>
      </c>
      <c r="H85" s="256">
        <v>58.7</v>
      </c>
      <c r="I85" s="256">
        <v>58.7</v>
      </c>
      <c r="J85" s="256">
        <v>58.7</v>
      </c>
      <c r="K85" s="256">
        <v>62.2</v>
      </c>
      <c r="L85" s="256">
        <v>65.3</v>
      </c>
      <c r="M85" s="256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143</v>
      </c>
      <c r="B86" s="256">
        <v>58.2</v>
      </c>
      <c r="C86" s="256">
        <v>57.6</v>
      </c>
      <c r="D86" s="256">
        <v>69.8</v>
      </c>
      <c r="E86" s="256">
        <v>70.8</v>
      </c>
      <c r="F86" s="256">
        <v>60.1</v>
      </c>
      <c r="G86" s="256">
        <v>69.3</v>
      </c>
      <c r="H86" s="256">
        <v>67.3</v>
      </c>
      <c r="I86" s="256">
        <v>62</v>
      </c>
      <c r="J86" s="256">
        <v>70.9</v>
      </c>
      <c r="K86" s="256">
        <v>69.5</v>
      </c>
      <c r="L86" s="256">
        <v>70</v>
      </c>
      <c r="M86" s="256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164</v>
      </c>
      <c r="B87" s="256">
        <v>58.9</v>
      </c>
      <c r="C87" s="256">
        <v>60.2</v>
      </c>
      <c r="D87" s="256">
        <v>74.4</v>
      </c>
      <c r="E87" s="256">
        <v>68.2</v>
      </c>
      <c r="F87" s="256">
        <v>67.6</v>
      </c>
      <c r="G87" s="256">
        <v>74.5</v>
      </c>
      <c r="H87" s="256">
        <v>73</v>
      </c>
      <c r="I87" s="256">
        <v>66.4</v>
      </c>
      <c r="J87" s="256">
        <v>69.5</v>
      </c>
      <c r="K87" s="256">
        <v>71.6</v>
      </c>
      <c r="L87" s="256">
        <v>69.7</v>
      </c>
      <c r="M87" s="256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218</v>
      </c>
      <c r="B88" s="256">
        <v>60.5</v>
      </c>
      <c r="C88" s="256">
        <v>71.2</v>
      </c>
      <c r="D88" s="256">
        <v>80.9</v>
      </c>
      <c r="E88" s="256">
        <v>76.2</v>
      </c>
      <c r="F88" s="256">
        <v>79.7</v>
      </c>
      <c r="G88" s="256">
        <v>76.6</v>
      </c>
      <c r="H88" s="256"/>
      <c r="I88" s="256"/>
      <c r="J88" s="256"/>
      <c r="K88" s="256"/>
      <c r="L88" s="256"/>
      <c r="M88" s="25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8" t="s">
        <v>214</v>
      </c>
      <c r="F1" s="251"/>
      <c r="G1" s="251"/>
      <c r="H1" s="251"/>
    </row>
    <row r="2" ht="13.5">
      <c r="A2" s="442"/>
    </row>
    <row r="3" spans="1:3" ht="17.25">
      <c r="A3" s="442"/>
      <c r="C3" s="251"/>
    </row>
    <row r="4" spans="1:13" ht="17.25">
      <c r="A4" s="442"/>
      <c r="J4" s="251"/>
      <c r="K4" s="251"/>
      <c r="L4" s="251"/>
      <c r="M4" s="251"/>
    </row>
    <row r="5" ht="13.5">
      <c r="A5" s="442"/>
    </row>
    <row r="6" ht="13.5">
      <c r="A6" s="442"/>
    </row>
    <row r="7" ht="13.5">
      <c r="A7" s="442"/>
    </row>
    <row r="8" ht="13.5">
      <c r="A8" s="442"/>
    </row>
    <row r="9" ht="13.5">
      <c r="A9" s="442"/>
    </row>
    <row r="10" ht="13.5">
      <c r="A10" s="442"/>
    </row>
    <row r="11" ht="13.5">
      <c r="A11" s="442"/>
    </row>
    <row r="12" ht="13.5">
      <c r="A12" s="442"/>
    </row>
    <row r="13" ht="13.5">
      <c r="A13" s="442"/>
    </row>
    <row r="14" ht="13.5">
      <c r="A14" s="442"/>
    </row>
    <row r="15" ht="13.5">
      <c r="A15" s="442"/>
    </row>
    <row r="16" ht="13.5">
      <c r="A16" s="442"/>
    </row>
    <row r="17" ht="13.5">
      <c r="A17" s="442"/>
    </row>
    <row r="18" ht="13.5">
      <c r="A18" s="442"/>
    </row>
    <row r="19" ht="13.5">
      <c r="A19" s="442"/>
    </row>
    <row r="20" ht="13.5">
      <c r="A20" s="442"/>
    </row>
    <row r="21" ht="13.5">
      <c r="A21" s="442"/>
    </row>
    <row r="22" ht="13.5">
      <c r="A22" s="442"/>
    </row>
    <row r="23" ht="13.5">
      <c r="A23" s="442"/>
    </row>
    <row r="24" ht="13.5">
      <c r="A24" s="442"/>
    </row>
    <row r="25" ht="13.5">
      <c r="A25" s="442"/>
    </row>
    <row r="26" ht="13.5">
      <c r="A26" s="442"/>
    </row>
    <row r="27" ht="13.5">
      <c r="A27" s="442"/>
    </row>
    <row r="28" ht="13.5">
      <c r="A28" s="442"/>
    </row>
    <row r="29" ht="13.5">
      <c r="A29" s="442"/>
    </row>
    <row r="30" ht="13.5">
      <c r="A30" s="442"/>
    </row>
    <row r="31" ht="13.5">
      <c r="A31" s="442"/>
    </row>
    <row r="32" ht="13.5">
      <c r="A32" s="442"/>
    </row>
    <row r="33" ht="13.5">
      <c r="A33" s="442"/>
    </row>
    <row r="34" ht="13.5">
      <c r="A34" s="442"/>
    </row>
    <row r="35" spans="1:15" s="59" customFormat="1" ht="19.5" customHeight="1">
      <c r="A35" s="442"/>
      <c r="B35" s="12"/>
      <c r="C35" s="252" t="s">
        <v>144</v>
      </c>
      <c r="D35" s="252" t="s">
        <v>145</v>
      </c>
      <c r="E35" s="252" t="s">
        <v>146</v>
      </c>
      <c r="F35" s="252" t="s">
        <v>147</v>
      </c>
      <c r="G35" s="252" t="s">
        <v>148</v>
      </c>
      <c r="H35" s="252" t="s">
        <v>216</v>
      </c>
      <c r="I35" s="252" t="s">
        <v>215</v>
      </c>
      <c r="J35" s="252" t="s">
        <v>149</v>
      </c>
      <c r="K35" s="252" t="s">
        <v>217</v>
      </c>
      <c r="L35" s="11" t="s">
        <v>164</v>
      </c>
      <c r="M35" s="11" t="s">
        <v>240</v>
      </c>
      <c r="N35" s="65"/>
      <c r="O35" s="253"/>
    </row>
    <row r="36" spans="1:15" ht="19.5" customHeight="1">
      <c r="A36" s="442"/>
      <c r="B36" s="391" t="s">
        <v>150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111.1</v>
      </c>
      <c r="N36" s="1"/>
      <c r="O36" s="1"/>
    </row>
    <row r="37" spans="1:15" ht="19.5" customHeight="1">
      <c r="A37" s="442"/>
      <c r="B37" s="391" t="s">
        <v>151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205.5</v>
      </c>
      <c r="N37" s="1"/>
      <c r="O37" s="1"/>
    </row>
    <row r="38" spans="1:13" ht="19.5" customHeight="1">
      <c r="A38" s="442"/>
      <c r="B38" s="391" t="s">
        <v>213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179</v>
      </c>
    </row>
    <row r="40" ht="13.5">
      <c r="D40" s="352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187385</v>
      </c>
      <c r="K2" s="7" t="s">
        <v>11</v>
      </c>
      <c r="L2" s="6">
        <f aca="true" t="shared" si="0" ref="L2:L7">SUM(J2)</f>
        <v>187385</v>
      </c>
      <c r="M2" s="6">
        <v>128622</v>
      </c>
    </row>
    <row r="3" spans="10:13" ht="13.5">
      <c r="J3" s="6">
        <v>375374</v>
      </c>
      <c r="K3" s="5" t="s">
        <v>12</v>
      </c>
      <c r="L3" s="6">
        <f t="shared" si="0"/>
        <v>375374</v>
      </c>
      <c r="M3" s="6">
        <v>223736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238373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65552</v>
      </c>
    </row>
    <row r="6" spans="10:13" ht="13.5">
      <c r="J6" s="6">
        <v>378409</v>
      </c>
      <c r="K6" s="5" t="s">
        <v>15</v>
      </c>
      <c r="L6" s="6">
        <f t="shared" si="0"/>
        <v>378409</v>
      </c>
      <c r="M6" s="6">
        <v>270624</v>
      </c>
    </row>
    <row r="7" spans="10:13" ht="13.5">
      <c r="J7" s="6">
        <v>591696</v>
      </c>
      <c r="K7" s="5" t="s">
        <v>16</v>
      </c>
      <c r="L7" s="6">
        <f t="shared" si="0"/>
        <v>591696</v>
      </c>
      <c r="M7" s="6">
        <v>393282</v>
      </c>
    </row>
    <row r="8" spans="10:13" ht="13.5">
      <c r="J8" s="6">
        <f>SUM(J2:J7)</f>
        <v>2054848</v>
      </c>
      <c r="K8" s="5" t="s">
        <v>9</v>
      </c>
      <c r="L8" s="69">
        <f>SUM(L2:L7)</f>
        <v>2054848</v>
      </c>
      <c r="M8" s="6">
        <f>SUM(M2:M7)</f>
        <v>1320189</v>
      </c>
    </row>
    <row r="10" spans="10:13" ht="13.5">
      <c r="J10" t="s">
        <v>103</v>
      </c>
      <c r="L10" t="s">
        <v>122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128622</v>
      </c>
      <c r="M11" s="6">
        <f>SUM(N11-L11)</f>
        <v>58763</v>
      </c>
      <c r="N11" s="6">
        <f>SUM(L2)</f>
        <v>187385</v>
      </c>
    </row>
    <row r="12" spans="11:14" ht="13.5">
      <c r="K12" s="5" t="s">
        <v>12</v>
      </c>
      <c r="L12" s="6">
        <f t="shared" si="1"/>
        <v>223736</v>
      </c>
      <c r="M12" s="6">
        <f aca="true" t="shared" si="2" ref="M12:M17">SUM(N12-L12)</f>
        <v>151638</v>
      </c>
      <c r="N12" s="6">
        <f aca="true" t="shared" si="3" ref="N12:N17">SUM(L3)</f>
        <v>375374</v>
      </c>
    </row>
    <row r="13" spans="11:14" ht="13.5">
      <c r="K13" s="5" t="s">
        <v>13</v>
      </c>
      <c r="L13" s="6">
        <f t="shared" si="1"/>
        <v>238373</v>
      </c>
      <c r="M13" s="6">
        <f t="shared" si="2"/>
        <v>179815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65552</v>
      </c>
      <c r="M14" s="6">
        <f t="shared" si="2"/>
        <v>38244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270624</v>
      </c>
      <c r="M15" s="6">
        <f t="shared" si="2"/>
        <v>107785</v>
      </c>
      <c r="N15" s="6">
        <f t="shared" si="3"/>
        <v>378409</v>
      </c>
    </row>
    <row r="16" spans="11:14" ht="13.5">
      <c r="K16" s="5" t="s">
        <v>16</v>
      </c>
      <c r="L16" s="6">
        <f t="shared" si="1"/>
        <v>393282</v>
      </c>
      <c r="M16" s="6">
        <f t="shared" si="2"/>
        <v>198414</v>
      </c>
      <c r="N16" s="6">
        <f t="shared" si="3"/>
        <v>591696</v>
      </c>
    </row>
    <row r="17" spans="11:14" ht="13.5">
      <c r="K17" s="5" t="s">
        <v>9</v>
      </c>
      <c r="L17" s="6">
        <f>SUM(L11:L16)</f>
        <v>1320189</v>
      </c>
      <c r="M17" s="6">
        <f t="shared" si="2"/>
        <v>734659</v>
      </c>
      <c r="N17" s="6">
        <f t="shared" si="3"/>
        <v>2054848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9" t="s">
        <v>17</v>
      </c>
      <c r="D56" s="450"/>
      <c r="E56" s="449" t="s">
        <v>65</v>
      </c>
      <c r="F56" s="450"/>
      <c r="G56" s="453" t="s">
        <v>64</v>
      </c>
      <c r="H56" s="449" t="s">
        <v>66</v>
      </c>
      <c r="I56" s="450"/>
    </row>
    <row r="57" spans="1:9" ht="14.25">
      <c r="A57" s="53" t="s">
        <v>71</v>
      </c>
      <c r="B57" s="54"/>
      <c r="C57" s="451"/>
      <c r="D57" s="452"/>
      <c r="E57" s="451"/>
      <c r="F57" s="452"/>
      <c r="G57" s="454"/>
      <c r="H57" s="451"/>
      <c r="I57" s="452"/>
    </row>
    <row r="58" spans="1:9" ht="19.5" customHeight="1">
      <c r="A58" s="58" t="s">
        <v>96</v>
      </c>
      <c r="B58" s="55"/>
      <c r="C58" s="457" t="s">
        <v>236</v>
      </c>
      <c r="D58" s="456"/>
      <c r="E58" s="458" t="s">
        <v>241</v>
      </c>
      <c r="F58" s="456"/>
      <c r="G58" s="128">
        <v>18.5</v>
      </c>
      <c r="H58" s="56"/>
      <c r="I58" s="57"/>
    </row>
    <row r="59" spans="1:9" ht="19.5" customHeight="1">
      <c r="A59" s="58" t="s">
        <v>67</v>
      </c>
      <c r="B59" s="55"/>
      <c r="C59" s="455" t="s">
        <v>69</v>
      </c>
      <c r="D59" s="456"/>
      <c r="E59" s="458" t="s">
        <v>242</v>
      </c>
      <c r="F59" s="456"/>
      <c r="G59" s="135">
        <v>35.1</v>
      </c>
      <c r="H59" s="56"/>
      <c r="I59" s="57"/>
    </row>
    <row r="60" spans="1:9" ht="19.5" customHeight="1">
      <c r="A60" s="58" t="s">
        <v>68</v>
      </c>
      <c r="B60" s="55"/>
      <c r="C60" s="458" t="s">
        <v>201</v>
      </c>
      <c r="D60" s="459"/>
      <c r="E60" s="455" t="s">
        <v>243</v>
      </c>
      <c r="F60" s="456"/>
      <c r="G60" s="128">
        <v>64.6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4"/>
    </row>
    <row r="3" spans="1:2" ht="9.75" customHeight="1">
      <c r="A3" s="38"/>
      <c r="B3" s="38"/>
    </row>
    <row r="4" spans="10:13" ht="9.75" customHeight="1">
      <c r="J4" s="251"/>
      <c r="K4" s="3"/>
      <c r="L4" s="3"/>
      <c r="M4" s="127"/>
    </row>
    <row r="20" ht="9.75" customHeight="1">
      <c r="AI20" s="255"/>
    </row>
    <row r="25" spans="1:35" s="255" customFormat="1" ht="9.75" customHeight="1">
      <c r="A25" s="256"/>
      <c r="B25" s="256" t="s">
        <v>129</v>
      </c>
      <c r="C25" s="256" t="s">
        <v>130</v>
      </c>
      <c r="D25" s="256" t="s">
        <v>131</v>
      </c>
      <c r="E25" s="256" t="s">
        <v>132</v>
      </c>
      <c r="F25" s="256" t="s">
        <v>133</v>
      </c>
      <c r="G25" s="256" t="s">
        <v>134</v>
      </c>
      <c r="H25" s="256" t="s">
        <v>135</v>
      </c>
      <c r="I25" s="256" t="s">
        <v>136</v>
      </c>
      <c r="J25" s="256" t="s">
        <v>137</v>
      </c>
      <c r="K25" s="256" t="s">
        <v>138</v>
      </c>
      <c r="L25" s="256" t="s">
        <v>139</v>
      </c>
      <c r="M25" s="256" t="s">
        <v>140</v>
      </c>
      <c r="AI25"/>
    </row>
    <row r="26" spans="1:13" ht="9.75" customHeight="1">
      <c r="A26" s="10" t="s">
        <v>141</v>
      </c>
      <c r="B26" s="256">
        <v>65.1</v>
      </c>
      <c r="C26" s="256">
        <v>72.2</v>
      </c>
      <c r="D26" s="256">
        <v>82.7</v>
      </c>
      <c r="E26" s="256">
        <v>80.1</v>
      </c>
      <c r="F26" s="256">
        <v>82.3</v>
      </c>
      <c r="G26" s="256">
        <v>86</v>
      </c>
      <c r="H26" s="256">
        <v>83.8</v>
      </c>
      <c r="I26" s="256">
        <v>67</v>
      </c>
      <c r="J26" s="256">
        <v>78.6</v>
      </c>
      <c r="K26" s="256">
        <v>79.7</v>
      </c>
      <c r="L26" s="256">
        <v>77.3</v>
      </c>
      <c r="M26" s="256">
        <v>74.3</v>
      </c>
    </row>
    <row r="27" spans="1:13" ht="9.75" customHeight="1">
      <c r="A27" s="10" t="s">
        <v>142</v>
      </c>
      <c r="B27" s="256">
        <v>71.7</v>
      </c>
      <c r="C27" s="256">
        <v>74.6</v>
      </c>
      <c r="D27" s="256">
        <v>84.6</v>
      </c>
      <c r="E27" s="256">
        <v>88.4</v>
      </c>
      <c r="F27" s="256">
        <v>82.6</v>
      </c>
      <c r="G27" s="256">
        <v>87.5</v>
      </c>
      <c r="H27" s="256">
        <v>85.2</v>
      </c>
      <c r="I27" s="256">
        <v>81.2</v>
      </c>
      <c r="J27" s="256">
        <v>75.8</v>
      </c>
      <c r="K27" s="256">
        <v>81</v>
      </c>
      <c r="L27" s="256">
        <v>81.8</v>
      </c>
      <c r="M27" s="256">
        <v>78.8</v>
      </c>
    </row>
    <row r="28" spans="1:13" ht="9.75" customHeight="1">
      <c r="A28" s="10" t="s">
        <v>143</v>
      </c>
      <c r="B28" s="256">
        <v>70.4</v>
      </c>
      <c r="C28" s="256">
        <v>73.6</v>
      </c>
      <c r="D28" s="258">
        <v>80</v>
      </c>
      <c r="E28" s="256">
        <v>89.5</v>
      </c>
      <c r="F28" s="256">
        <v>86.8</v>
      </c>
      <c r="G28" s="256">
        <v>93.7</v>
      </c>
      <c r="H28" s="256">
        <v>87</v>
      </c>
      <c r="I28" s="256">
        <v>78.2</v>
      </c>
      <c r="J28" s="256">
        <v>80.5</v>
      </c>
      <c r="K28" s="256">
        <v>79.8</v>
      </c>
      <c r="L28" s="256">
        <v>78.1</v>
      </c>
      <c r="M28" s="256">
        <v>76.7</v>
      </c>
    </row>
    <row r="29" spans="1:13" ht="9.75" customHeight="1">
      <c r="A29" s="10" t="s">
        <v>152</v>
      </c>
      <c r="B29" s="256">
        <v>67.2</v>
      </c>
      <c r="C29" s="256">
        <v>70.1</v>
      </c>
      <c r="D29" s="258">
        <v>81.3</v>
      </c>
      <c r="E29" s="256">
        <v>80</v>
      </c>
      <c r="F29" s="256">
        <v>82.1</v>
      </c>
      <c r="G29" s="256">
        <v>84.3</v>
      </c>
      <c r="H29" s="256">
        <v>79.1</v>
      </c>
      <c r="I29" s="256">
        <v>76</v>
      </c>
      <c r="J29" s="256">
        <v>76.7</v>
      </c>
      <c r="K29" s="256">
        <v>77.5</v>
      </c>
      <c r="L29" s="256">
        <v>77.2</v>
      </c>
      <c r="M29" s="256">
        <v>74.1</v>
      </c>
    </row>
    <row r="30" spans="1:13" ht="9.75" customHeight="1">
      <c r="A30" s="10" t="s">
        <v>218</v>
      </c>
      <c r="B30" s="256">
        <v>70.3</v>
      </c>
      <c r="C30" s="256">
        <v>72.8</v>
      </c>
      <c r="D30" s="258">
        <v>83.8</v>
      </c>
      <c r="E30" s="256">
        <v>83.2</v>
      </c>
      <c r="F30" s="256">
        <v>86.4</v>
      </c>
      <c r="G30" s="256">
        <v>86.6</v>
      </c>
      <c r="H30" s="256"/>
      <c r="I30" s="256"/>
      <c r="J30" s="256"/>
      <c r="K30" s="256"/>
      <c r="L30" s="256"/>
      <c r="M30" s="256"/>
    </row>
    <row r="31" spans="2:13" s="1" customFormat="1" ht="9.75" customHeight="1"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6"/>
      <c r="B55" s="256" t="s">
        <v>129</v>
      </c>
      <c r="C55" s="256" t="s">
        <v>130</v>
      </c>
      <c r="D55" s="256" t="s">
        <v>131</v>
      </c>
      <c r="E55" s="256" t="s">
        <v>132</v>
      </c>
      <c r="F55" s="256" t="s">
        <v>133</v>
      </c>
      <c r="G55" s="256" t="s">
        <v>134</v>
      </c>
      <c r="H55" s="256" t="s">
        <v>135</v>
      </c>
      <c r="I55" s="256" t="s">
        <v>136</v>
      </c>
      <c r="J55" s="256" t="s">
        <v>137</v>
      </c>
      <c r="K55" s="256" t="s">
        <v>138</v>
      </c>
      <c r="L55" s="256" t="s">
        <v>139</v>
      </c>
      <c r="M55" s="256" t="s">
        <v>140</v>
      </c>
    </row>
    <row r="56" spans="1:13" ht="9.75" customHeight="1">
      <c r="A56" s="10" t="s">
        <v>141</v>
      </c>
      <c r="B56" s="256">
        <v>110.7</v>
      </c>
      <c r="C56" s="256">
        <v>112.7</v>
      </c>
      <c r="D56" s="256">
        <v>113</v>
      </c>
      <c r="E56" s="256">
        <v>113.9</v>
      </c>
      <c r="F56" s="256">
        <v>117.3</v>
      </c>
      <c r="G56" s="256">
        <v>118.4</v>
      </c>
      <c r="H56" s="256">
        <v>116.1</v>
      </c>
      <c r="I56" s="256">
        <v>111.7</v>
      </c>
      <c r="J56" s="257">
        <v>110.7</v>
      </c>
      <c r="K56" s="256">
        <v>110.5</v>
      </c>
      <c r="L56" s="256">
        <v>112.5</v>
      </c>
      <c r="M56" s="256">
        <v>108.3</v>
      </c>
    </row>
    <row r="57" spans="1:13" ht="9.75" customHeight="1">
      <c r="A57" s="10" t="s">
        <v>142</v>
      </c>
      <c r="B57" s="256">
        <v>113</v>
      </c>
      <c r="C57" s="256">
        <v>114.1</v>
      </c>
      <c r="D57" s="256">
        <v>112.6</v>
      </c>
      <c r="E57" s="256">
        <v>114.8</v>
      </c>
      <c r="F57" s="256">
        <v>115.7</v>
      </c>
      <c r="G57" s="256">
        <v>116.8</v>
      </c>
      <c r="H57" s="256">
        <v>110.8</v>
      </c>
      <c r="I57" s="256">
        <v>114.7</v>
      </c>
      <c r="J57" s="257">
        <v>110.5</v>
      </c>
      <c r="K57" s="256">
        <v>115.6</v>
      </c>
      <c r="L57" s="256">
        <v>117.5</v>
      </c>
      <c r="M57" s="256">
        <v>113.2</v>
      </c>
    </row>
    <row r="58" spans="1:13" ht="9.75" customHeight="1">
      <c r="A58" s="10" t="s">
        <v>153</v>
      </c>
      <c r="B58" s="256">
        <v>115.3</v>
      </c>
      <c r="C58" s="256">
        <v>117.2</v>
      </c>
      <c r="D58" s="256">
        <v>111.2</v>
      </c>
      <c r="E58" s="256">
        <v>115.9</v>
      </c>
      <c r="F58" s="256">
        <v>120.8</v>
      </c>
      <c r="G58" s="256">
        <v>121</v>
      </c>
      <c r="H58" s="256">
        <v>116.7</v>
      </c>
      <c r="I58" s="256">
        <v>113.9</v>
      </c>
      <c r="J58" s="257">
        <v>113.5</v>
      </c>
      <c r="K58" s="256">
        <v>114.8</v>
      </c>
      <c r="L58" s="256">
        <v>112</v>
      </c>
      <c r="M58" s="256">
        <v>108.4</v>
      </c>
    </row>
    <row r="59" spans="1:13" ht="9.75" customHeight="1">
      <c r="A59" s="10" t="s">
        <v>154</v>
      </c>
      <c r="B59" s="256">
        <v>109.8</v>
      </c>
      <c r="C59" s="256">
        <v>110.7</v>
      </c>
      <c r="D59" s="256">
        <v>109.8</v>
      </c>
      <c r="E59" s="256">
        <v>109.2</v>
      </c>
      <c r="F59" s="256">
        <v>114.7</v>
      </c>
      <c r="G59" s="256">
        <v>114.5</v>
      </c>
      <c r="H59" s="256">
        <v>110.4</v>
      </c>
      <c r="I59" s="256">
        <v>109.7</v>
      </c>
      <c r="J59" s="257">
        <v>109.6</v>
      </c>
      <c r="K59" s="256">
        <v>110.3</v>
      </c>
      <c r="L59" s="256">
        <v>108.6</v>
      </c>
      <c r="M59" s="256">
        <v>103.4</v>
      </c>
    </row>
    <row r="60" spans="1:13" ht="10.5" customHeight="1">
      <c r="A60" s="10" t="s">
        <v>218</v>
      </c>
      <c r="B60" s="256">
        <v>108.7</v>
      </c>
      <c r="C60" s="256">
        <v>110.2</v>
      </c>
      <c r="D60" s="256">
        <v>109.7</v>
      </c>
      <c r="E60" s="256">
        <v>110.8</v>
      </c>
      <c r="F60" s="256">
        <v>112.8</v>
      </c>
      <c r="G60" s="256">
        <v>114.4</v>
      </c>
      <c r="H60" s="256"/>
      <c r="I60" s="256"/>
      <c r="J60" s="257"/>
      <c r="K60" s="256"/>
      <c r="L60" s="256"/>
      <c r="M60" s="256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6"/>
      <c r="B85" s="256" t="s">
        <v>129</v>
      </c>
      <c r="C85" s="256" t="s">
        <v>130</v>
      </c>
      <c r="D85" s="256" t="s">
        <v>131</v>
      </c>
      <c r="E85" s="256" t="s">
        <v>132</v>
      </c>
      <c r="F85" s="256" t="s">
        <v>133</v>
      </c>
      <c r="G85" s="256" t="s">
        <v>134</v>
      </c>
      <c r="H85" s="256" t="s">
        <v>135</v>
      </c>
      <c r="I85" s="256" t="s">
        <v>136</v>
      </c>
      <c r="J85" s="256" t="s">
        <v>137</v>
      </c>
      <c r="K85" s="256" t="s">
        <v>138</v>
      </c>
      <c r="L85" s="256" t="s">
        <v>139</v>
      </c>
      <c r="M85" s="256" t="s">
        <v>140</v>
      </c>
    </row>
    <row r="86" spans="1:13" ht="9.75" customHeight="1">
      <c r="A86" s="11" t="s">
        <v>141</v>
      </c>
      <c r="B86" s="256">
        <v>59</v>
      </c>
      <c r="C86" s="256">
        <v>63.8</v>
      </c>
      <c r="D86" s="256">
        <v>73.2</v>
      </c>
      <c r="E86" s="256">
        <v>70.2</v>
      </c>
      <c r="F86" s="256">
        <v>69.7</v>
      </c>
      <c r="G86" s="256">
        <v>72.5</v>
      </c>
      <c r="H86" s="256">
        <v>72.4</v>
      </c>
      <c r="I86" s="256">
        <v>60.8</v>
      </c>
      <c r="J86" s="257">
        <v>71.1</v>
      </c>
      <c r="K86" s="256">
        <v>72.2</v>
      </c>
      <c r="L86" s="256">
        <v>68.4</v>
      </c>
      <c r="M86" s="256">
        <v>69.2</v>
      </c>
    </row>
    <row r="87" spans="1:25" ht="9.75" customHeight="1">
      <c r="A87" s="11" t="s">
        <v>142</v>
      </c>
      <c r="B87" s="256">
        <v>62.6</v>
      </c>
      <c r="C87" s="256">
        <v>65.3</v>
      </c>
      <c r="D87" s="256">
        <v>75.3</v>
      </c>
      <c r="E87" s="256">
        <v>76.8</v>
      </c>
      <c r="F87" s="256">
        <v>71.3</v>
      </c>
      <c r="G87" s="256">
        <v>74.7</v>
      </c>
      <c r="H87" s="256">
        <v>77.6</v>
      </c>
      <c r="I87" s="256">
        <v>70.3</v>
      </c>
      <c r="J87" s="257">
        <v>69.2</v>
      </c>
      <c r="K87" s="256">
        <v>69.4</v>
      </c>
      <c r="L87" s="256">
        <v>69.3</v>
      </c>
      <c r="M87" s="256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61"/>
    </row>
    <row r="88" spans="1:25" ht="9.75" customHeight="1">
      <c r="A88" s="11" t="s">
        <v>155</v>
      </c>
      <c r="B88" s="256">
        <v>60.7</v>
      </c>
      <c r="C88" s="256">
        <v>62.5</v>
      </c>
      <c r="D88" s="256">
        <v>72.7</v>
      </c>
      <c r="E88" s="256">
        <v>76.8</v>
      </c>
      <c r="F88" s="256">
        <v>71.3</v>
      </c>
      <c r="G88" s="256">
        <v>77.4</v>
      </c>
      <c r="H88" s="256">
        <v>75</v>
      </c>
      <c r="I88" s="256">
        <v>69</v>
      </c>
      <c r="J88" s="257">
        <v>71</v>
      </c>
      <c r="K88" s="256">
        <v>69.4</v>
      </c>
      <c r="L88" s="256">
        <v>70.2</v>
      </c>
      <c r="M88" s="256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61"/>
    </row>
    <row r="89" spans="1:25" ht="9.75" customHeight="1">
      <c r="A89" s="11" t="s">
        <v>154</v>
      </c>
      <c r="B89" s="256">
        <v>61</v>
      </c>
      <c r="C89" s="256">
        <v>63.2</v>
      </c>
      <c r="D89" s="256">
        <v>74.1</v>
      </c>
      <c r="E89" s="256">
        <v>73.3</v>
      </c>
      <c r="F89" s="256">
        <v>70.9</v>
      </c>
      <c r="G89" s="256">
        <v>73.6</v>
      </c>
      <c r="H89" s="256">
        <v>72.2</v>
      </c>
      <c r="I89" s="256">
        <v>69.3</v>
      </c>
      <c r="J89" s="257">
        <v>70</v>
      </c>
      <c r="K89" s="256">
        <v>70.2</v>
      </c>
      <c r="L89" s="256">
        <v>71.3</v>
      </c>
      <c r="M89" s="256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218</v>
      </c>
      <c r="B90" s="256">
        <v>63.8</v>
      </c>
      <c r="C90" s="256">
        <v>65.8</v>
      </c>
      <c r="D90" s="256">
        <v>76.4</v>
      </c>
      <c r="E90" s="256">
        <v>74.9</v>
      </c>
      <c r="F90" s="256">
        <v>76.4</v>
      </c>
      <c r="G90" s="256">
        <v>75.5</v>
      </c>
      <c r="H90" s="256"/>
      <c r="I90" s="256"/>
      <c r="J90" s="257"/>
      <c r="K90" s="256"/>
      <c r="L90" s="256"/>
      <c r="M90" s="256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0"/>
      <c r="L91" s="262"/>
      <c r="M91" s="26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0" t="s">
        <v>244</v>
      </c>
      <c r="B1" s="460"/>
      <c r="C1" s="460"/>
      <c r="D1" s="460"/>
      <c r="E1" s="460"/>
      <c r="F1" s="460"/>
      <c r="G1" s="460"/>
      <c r="M1" s="22"/>
      <c r="N1" t="s">
        <v>219</v>
      </c>
      <c r="O1" s="173"/>
      <c r="P1" s="67"/>
      <c r="Q1" s="176" t="s">
        <v>220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52" t="s">
        <v>21</v>
      </c>
      <c r="J2" s="12" t="s">
        <v>104</v>
      </c>
      <c r="K2" s="5" t="s">
        <v>58</v>
      </c>
      <c r="L2" s="5"/>
      <c r="M2" s="12" t="s">
        <v>21</v>
      </c>
      <c r="N2" s="12"/>
      <c r="O2" s="142"/>
      <c r="P2" s="131"/>
      <c r="Q2" s="140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9" t="s">
        <v>43</v>
      </c>
      <c r="J3" s="17">
        <v>177411</v>
      </c>
      <c r="K3" s="20">
        <v>1</v>
      </c>
      <c r="L3" s="5">
        <f>SUM(H3)</f>
        <v>26</v>
      </c>
      <c r="M3" s="339" t="s">
        <v>43</v>
      </c>
      <c r="N3" s="17">
        <f>SUM(J3)</f>
        <v>177411</v>
      </c>
      <c r="O3" s="5">
        <f>SUM(H3)</f>
        <v>26</v>
      </c>
      <c r="P3" s="339" t="s">
        <v>43</v>
      </c>
      <c r="Q3" s="139">
        <v>165559</v>
      </c>
    </row>
    <row r="4" spans="8:17" ht="13.5" customHeight="1">
      <c r="H4" s="5">
        <v>33</v>
      </c>
      <c r="I4" s="339" t="s">
        <v>0</v>
      </c>
      <c r="J4" s="17">
        <v>146915</v>
      </c>
      <c r="K4" s="20">
        <v>2</v>
      </c>
      <c r="L4" s="5">
        <f aca="true" t="shared" si="0" ref="L4:L12">SUM(H4)</f>
        <v>33</v>
      </c>
      <c r="M4" s="339" t="s">
        <v>0</v>
      </c>
      <c r="N4" s="17">
        <f aca="true" t="shared" si="1" ref="N4:N12">SUM(J4)</f>
        <v>146915</v>
      </c>
      <c r="O4" s="5">
        <f aca="true" t="shared" si="2" ref="O4:O12">SUM(H4)</f>
        <v>33</v>
      </c>
      <c r="P4" s="339" t="s">
        <v>0</v>
      </c>
      <c r="Q4" s="139">
        <v>133855</v>
      </c>
    </row>
    <row r="5" spans="8:19" ht="13.5" customHeight="1">
      <c r="H5" s="5">
        <v>16</v>
      </c>
      <c r="I5" s="339" t="s">
        <v>3</v>
      </c>
      <c r="J5" s="17">
        <v>135210</v>
      </c>
      <c r="K5" s="20">
        <v>3</v>
      </c>
      <c r="L5" s="5">
        <f t="shared" si="0"/>
        <v>16</v>
      </c>
      <c r="M5" s="339" t="s">
        <v>3</v>
      </c>
      <c r="N5" s="17">
        <f t="shared" si="1"/>
        <v>135210</v>
      </c>
      <c r="O5" s="5">
        <f t="shared" si="2"/>
        <v>16</v>
      </c>
      <c r="P5" s="339" t="s">
        <v>3</v>
      </c>
      <c r="Q5" s="139">
        <v>127489</v>
      </c>
      <c r="S5" s="67"/>
    </row>
    <row r="6" spans="8:17" ht="13.5" customHeight="1">
      <c r="H6" s="131">
        <v>40</v>
      </c>
      <c r="I6" s="340" t="s">
        <v>189</v>
      </c>
      <c r="J6" s="17">
        <v>48020</v>
      </c>
      <c r="K6" s="20">
        <v>4</v>
      </c>
      <c r="L6" s="5">
        <f t="shared" si="0"/>
        <v>40</v>
      </c>
      <c r="M6" s="340" t="s">
        <v>189</v>
      </c>
      <c r="N6" s="17">
        <f t="shared" si="1"/>
        <v>48020</v>
      </c>
      <c r="O6" s="5">
        <f t="shared" si="2"/>
        <v>40</v>
      </c>
      <c r="P6" s="340" t="s">
        <v>189</v>
      </c>
      <c r="Q6" s="139">
        <v>59096</v>
      </c>
    </row>
    <row r="7" spans="8:17" ht="13.5" customHeight="1">
      <c r="H7" s="5">
        <v>34</v>
      </c>
      <c r="I7" s="339" t="s">
        <v>1</v>
      </c>
      <c r="J7" s="17">
        <v>46502</v>
      </c>
      <c r="K7" s="20">
        <v>5</v>
      </c>
      <c r="L7" s="5">
        <f t="shared" si="0"/>
        <v>34</v>
      </c>
      <c r="M7" s="339" t="s">
        <v>1</v>
      </c>
      <c r="N7" s="17">
        <f t="shared" si="1"/>
        <v>46502</v>
      </c>
      <c r="O7" s="5">
        <f t="shared" si="2"/>
        <v>34</v>
      </c>
      <c r="P7" s="339" t="s">
        <v>1</v>
      </c>
      <c r="Q7" s="139">
        <v>50101</v>
      </c>
    </row>
    <row r="8" spans="8:17" ht="13.5" customHeight="1">
      <c r="H8" s="5">
        <v>13</v>
      </c>
      <c r="I8" s="339" t="s">
        <v>7</v>
      </c>
      <c r="J8" s="17">
        <v>39889</v>
      </c>
      <c r="K8" s="20">
        <v>6</v>
      </c>
      <c r="L8" s="5">
        <f t="shared" si="0"/>
        <v>13</v>
      </c>
      <c r="M8" s="339" t="s">
        <v>7</v>
      </c>
      <c r="N8" s="17">
        <f t="shared" si="1"/>
        <v>39889</v>
      </c>
      <c r="O8" s="5">
        <f t="shared" si="2"/>
        <v>13</v>
      </c>
      <c r="P8" s="339" t="s">
        <v>7</v>
      </c>
      <c r="Q8" s="139">
        <v>28156</v>
      </c>
    </row>
    <row r="9" spans="8:17" ht="13.5" customHeight="1">
      <c r="H9" s="5">
        <v>31</v>
      </c>
      <c r="I9" s="339" t="s">
        <v>116</v>
      </c>
      <c r="J9" s="17">
        <v>31409</v>
      </c>
      <c r="K9" s="20">
        <v>7</v>
      </c>
      <c r="L9" s="5">
        <f t="shared" si="0"/>
        <v>31</v>
      </c>
      <c r="M9" s="339" t="s">
        <v>116</v>
      </c>
      <c r="N9" s="17">
        <f t="shared" si="1"/>
        <v>31409</v>
      </c>
      <c r="O9" s="5">
        <f t="shared" si="2"/>
        <v>31</v>
      </c>
      <c r="P9" s="339" t="s">
        <v>116</v>
      </c>
      <c r="Q9" s="139">
        <v>36365</v>
      </c>
    </row>
    <row r="10" spans="8:17" ht="13.5" customHeight="1">
      <c r="H10" s="5">
        <v>3</v>
      </c>
      <c r="I10" s="339" t="s">
        <v>22</v>
      </c>
      <c r="J10" s="17">
        <v>29993</v>
      </c>
      <c r="K10" s="20">
        <v>8</v>
      </c>
      <c r="L10" s="5">
        <f t="shared" si="0"/>
        <v>3</v>
      </c>
      <c r="M10" s="339" t="s">
        <v>22</v>
      </c>
      <c r="N10" s="17">
        <f t="shared" si="1"/>
        <v>29993</v>
      </c>
      <c r="O10" s="5">
        <f t="shared" si="2"/>
        <v>3</v>
      </c>
      <c r="P10" s="339" t="s">
        <v>22</v>
      </c>
      <c r="Q10" s="139">
        <v>11023</v>
      </c>
    </row>
    <row r="11" spans="8:17" ht="13.5" customHeight="1">
      <c r="H11" s="5">
        <v>36</v>
      </c>
      <c r="I11" s="339" t="s">
        <v>5</v>
      </c>
      <c r="J11" s="17">
        <v>28281</v>
      </c>
      <c r="K11" s="20">
        <v>9</v>
      </c>
      <c r="L11" s="5">
        <f t="shared" si="0"/>
        <v>36</v>
      </c>
      <c r="M11" s="339" t="s">
        <v>5</v>
      </c>
      <c r="N11" s="17">
        <f t="shared" si="1"/>
        <v>28281</v>
      </c>
      <c r="O11" s="5">
        <f t="shared" si="2"/>
        <v>36</v>
      </c>
      <c r="P11" s="339" t="s">
        <v>5</v>
      </c>
      <c r="Q11" s="139">
        <v>25354</v>
      </c>
    </row>
    <row r="12" spans="8:17" ht="13.5" customHeight="1" thickBot="1">
      <c r="H12" s="396">
        <v>24</v>
      </c>
      <c r="I12" s="344" t="s">
        <v>41</v>
      </c>
      <c r="J12" s="397">
        <v>28042</v>
      </c>
      <c r="K12" s="21">
        <v>10</v>
      </c>
      <c r="L12" s="5">
        <f t="shared" si="0"/>
        <v>24</v>
      </c>
      <c r="M12" s="344" t="s">
        <v>41</v>
      </c>
      <c r="N12" s="17">
        <f t="shared" si="1"/>
        <v>28042</v>
      </c>
      <c r="O12" s="5">
        <f t="shared" si="2"/>
        <v>24</v>
      </c>
      <c r="P12" s="344" t="s">
        <v>41</v>
      </c>
      <c r="Q12" s="139">
        <v>23295</v>
      </c>
    </row>
    <row r="13" spans="8:17" ht="13.5" customHeight="1">
      <c r="H13" s="392">
        <v>38</v>
      </c>
      <c r="I13" s="394" t="s">
        <v>52</v>
      </c>
      <c r="J13" s="395">
        <v>27590</v>
      </c>
      <c r="K13" s="163"/>
      <c r="L13" s="125"/>
      <c r="M13" s="125"/>
      <c r="N13" s="164"/>
      <c r="O13" s="1"/>
      <c r="P13" s="248" t="s">
        <v>114</v>
      </c>
      <c r="Q13" s="139">
        <v>842696</v>
      </c>
    </row>
    <row r="14" spans="2:15" ht="13.5" customHeight="1">
      <c r="B14" s="26"/>
      <c r="H14" s="5">
        <v>17</v>
      </c>
      <c r="I14" s="339" t="s">
        <v>34</v>
      </c>
      <c r="J14" s="17">
        <v>24456</v>
      </c>
      <c r="K14" s="163"/>
      <c r="L14" s="33"/>
      <c r="N14" t="s">
        <v>90</v>
      </c>
      <c r="O14"/>
    </row>
    <row r="15" spans="8:17" ht="13.5" customHeight="1">
      <c r="H15" s="5">
        <v>25</v>
      </c>
      <c r="I15" s="339" t="s">
        <v>42</v>
      </c>
      <c r="J15" s="17">
        <v>22044</v>
      </c>
      <c r="K15" s="163"/>
      <c r="L15" s="33"/>
      <c r="M15" s="1" t="s">
        <v>221</v>
      </c>
      <c r="N15" s="19"/>
      <c r="O15"/>
      <c r="P15" t="s">
        <v>222</v>
      </c>
      <c r="Q15" s="137" t="s">
        <v>94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9" t="s">
        <v>6</v>
      </c>
      <c r="J16" s="17">
        <v>15255</v>
      </c>
      <c r="K16" s="163"/>
      <c r="L16" s="5">
        <f>SUM(L3)</f>
        <v>26</v>
      </c>
      <c r="M16" s="17">
        <f>SUM(N3)</f>
        <v>177411</v>
      </c>
      <c r="N16" s="339" t="s">
        <v>43</v>
      </c>
      <c r="O16" s="5">
        <f>SUM(O3)</f>
        <v>26</v>
      </c>
      <c r="P16" s="17">
        <f>SUM(M16)</f>
        <v>177411</v>
      </c>
      <c r="Q16" s="138">
        <v>178946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9" t="s">
        <v>32</v>
      </c>
      <c r="J17" s="17">
        <v>14060</v>
      </c>
      <c r="K17" s="163"/>
      <c r="L17" s="5">
        <f aca="true" t="shared" si="3" ref="L17:L25">SUM(L4)</f>
        <v>33</v>
      </c>
      <c r="M17" s="17">
        <f aca="true" t="shared" si="4" ref="M17:M25">SUM(N4)</f>
        <v>146915</v>
      </c>
      <c r="N17" s="339" t="s">
        <v>0</v>
      </c>
      <c r="O17" s="5">
        <f aca="true" t="shared" si="5" ref="O17:O25">SUM(O4)</f>
        <v>33</v>
      </c>
      <c r="P17" s="17">
        <f aca="true" t="shared" si="6" ref="P17:P25">SUM(M17)</f>
        <v>146915</v>
      </c>
      <c r="Q17" s="138">
        <v>142138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22</v>
      </c>
      <c r="I18" s="339" t="s">
        <v>39</v>
      </c>
      <c r="J18" s="17">
        <v>6274</v>
      </c>
      <c r="K18" s="163"/>
      <c r="L18" s="5">
        <f t="shared" si="3"/>
        <v>16</v>
      </c>
      <c r="M18" s="17">
        <f t="shared" si="4"/>
        <v>135210</v>
      </c>
      <c r="N18" s="339" t="s">
        <v>3</v>
      </c>
      <c r="O18" s="5">
        <f t="shared" si="5"/>
        <v>16</v>
      </c>
      <c r="P18" s="17">
        <f t="shared" si="6"/>
        <v>135210</v>
      </c>
      <c r="Q18" s="138">
        <v>132349</v>
      </c>
      <c r="R18" s="126"/>
      <c r="S18" s="185"/>
    </row>
    <row r="19" spans="2:19" ht="13.5" customHeight="1">
      <c r="B19" s="1"/>
      <c r="C19" s="19"/>
      <c r="D19" s="1"/>
      <c r="E19" s="24"/>
      <c r="F19" s="1"/>
      <c r="H19" s="5">
        <v>9</v>
      </c>
      <c r="I19" s="339" t="s">
        <v>28</v>
      </c>
      <c r="J19" s="17">
        <v>5985</v>
      </c>
      <c r="L19" s="5">
        <f t="shared" si="3"/>
        <v>40</v>
      </c>
      <c r="M19" s="17">
        <f t="shared" si="4"/>
        <v>48020</v>
      </c>
      <c r="N19" s="340" t="s">
        <v>189</v>
      </c>
      <c r="O19" s="5">
        <f t="shared" si="5"/>
        <v>40</v>
      </c>
      <c r="P19" s="17">
        <f t="shared" si="6"/>
        <v>48020</v>
      </c>
      <c r="Q19" s="138">
        <v>45174</v>
      </c>
      <c r="R19" s="126"/>
      <c r="S19" s="213"/>
    </row>
    <row r="20" spans="2:19" ht="13.5" customHeight="1">
      <c r="B20" s="25"/>
      <c r="C20" s="19"/>
      <c r="D20" s="1"/>
      <c r="E20" s="24"/>
      <c r="F20" s="1"/>
      <c r="G20" s="1"/>
      <c r="H20" s="5">
        <v>37</v>
      </c>
      <c r="I20" s="339" t="s">
        <v>51</v>
      </c>
      <c r="J20" s="17">
        <v>5668</v>
      </c>
      <c r="L20" s="5">
        <f t="shared" si="3"/>
        <v>34</v>
      </c>
      <c r="M20" s="17">
        <f t="shared" si="4"/>
        <v>46502</v>
      </c>
      <c r="N20" s="339" t="s">
        <v>1</v>
      </c>
      <c r="O20" s="5">
        <f t="shared" si="5"/>
        <v>34</v>
      </c>
      <c r="P20" s="17">
        <f t="shared" si="6"/>
        <v>46502</v>
      </c>
      <c r="Q20" s="138">
        <v>44826</v>
      </c>
      <c r="R20" s="126"/>
      <c r="S20" s="213"/>
    </row>
    <row r="21" spans="2:19" ht="13.5" customHeight="1">
      <c r="B21" s="25"/>
      <c r="C21" s="19"/>
      <c r="D21" s="1"/>
      <c r="E21" s="24"/>
      <c r="F21" s="1"/>
      <c r="H21" s="5">
        <v>12</v>
      </c>
      <c r="I21" s="339" t="s">
        <v>31</v>
      </c>
      <c r="J21" s="17">
        <v>4729</v>
      </c>
      <c r="L21" s="5">
        <f t="shared" si="3"/>
        <v>13</v>
      </c>
      <c r="M21" s="17">
        <f t="shared" si="4"/>
        <v>39889</v>
      </c>
      <c r="N21" s="339" t="s">
        <v>7</v>
      </c>
      <c r="O21" s="5">
        <f t="shared" si="5"/>
        <v>13</v>
      </c>
      <c r="P21" s="17">
        <f t="shared" si="6"/>
        <v>39889</v>
      </c>
      <c r="Q21" s="138">
        <v>42575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4</v>
      </c>
      <c r="I22" s="339" t="s">
        <v>23</v>
      </c>
      <c r="J22" s="17">
        <v>4541</v>
      </c>
      <c r="K22" s="19"/>
      <c r="L22" s="5">
        <f t="shared" si="3"/>
        <v>31</v>
      </c>
      <c r="M22" s="17">
        <f t="shared" si="4"/>
        <v>31409</v>
      </c>
      <c r="N22" s="339" t="s">
        <v>116</v>
      </c>
      <c r="O22" s="5">
        <f t="shared" si="5"/>
        <v>31</v>
      </c>
      <c r="P22" s="17">
        <f t="shared" si="6"/>
        <v>31409</v>
      </c>
      <c r="Q22" s="138">
        <v>31336</v>
      </c>
      <c r="R22" s="126"/>
    </row>
    <row r="23" spans="2:19" ht="13.5" customHeight="1">
      <c r="B23" s="25"/>
      <c r="C23" s="19"/>
      <c r="D23" s="1"/>
      <c r="E23" s="24"/>
      <c r="F23" s="1"/>
      <c r="H23" s="5">
        <v>15</v>
      </c>
      <c r="I23" s="339" t="s">
        <v>33</v>
      </c>
      <c r="J23" s="17">
        <v>3806</v>
      </c>
      <c r="K23" s="19"/>
      <c r="L23" s="5">
        <f t="shared" si="3"/>
        <v>3</v>
      </c>
      <c r="M23" s="17">
        <f t="shared" si="4"/>
        <v>29993</v>
      </c>
      <c r="N23" s="339" t="s">
        <v>22</v>
      </c>
      <c r="O23" s="5">
        <f t="shared" si="5"/>
        <v>3</v>
      </c>
      <c r="P23" s="17">
        <f t="shared" si="6"/>
        <v>29993</v>
      </c>
      <c r="Q23" s="138">
        <v>31391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39" t="s">
        <v>47</v>
      </c>
      <c r="J24" s="17">
        <v>3314</v>
      </c>
      <c r="K24" s="19"/>
      <c r="L24" s="5">
        <f t="shared" si="3"/>
        <v>36</v>
      </c>
      <c r="M24" s="17">
        <f t="shared" si="4"/>
        <v>28281</v>
      </c>
      <c r="N24" s="339" t="s">
        <v>5</v>
      </c>
      <c r="O24" s="5">
        <f t="shared" si="5"/>
        <v>36</v>
      </c>
      <c r="P24" s="17">
        <f t="shared" si="6"/>
        <v>28281</v>
      </c>
      <c r="Q24" s="138">
        <v>38332</v>
      </c>
      <c r="R24" s="126"/>
      <c r="S24" s="185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39" t="s">
        <v>50</v>
      </c>
      <c r="J25" s="17">
        <v>2588</v>
      </c>
      <c r="K25" s="19"/>
      <c r="L25" s="18">
        <f t="shared" si="3"/>
        <v>24</v>
      </c>
      <c r="M25" s="187">
        <f t="shared" si="4"/>
        <v>28042</v>
      </c>
      <c r="N25" s="344" t="s">
        <v>41</v>
      </c>
      <c r="O25" s="18">
        <f t="shared" si="5"/>
        <v>24</v>
      </c>
      <c r="P25" s="187">
        <f t="shared" si="6"/>
        <v>28042</v>
      </c>
      <c r="Q25" s="138">
        <v>26649</v>
      </c>
      <c r="R25" s="217" t="s">
        <v>110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29</v>
      </c>
      <c r="I26" s="339" t="s">
        <v>46</v>
      </c>
      <c r="J26" s="17">
        <v>2030</v>
      </c>
      <c r="K26" s="19"/>
      <c r="L26" s="188"/>
      <c r="M26" s="341">
        <f>SUM(J43-(M16+M17+M18+M19+M20+M21+M22+M23+M24+M25))</f>
        <v>154127</v>
      </c>
      <c r="N26" s="342" t="s">
        <v>59</v>
      </c>
      <c r="O26" s="189"/>
      <c r="P26" s="341">
        <f>SUM(M26)</f>
        <v>154127</v>
      </c>
      <c r="Q26" s="341">
        <f>SUM(R26-(Q16+Q17+Q18+Q19+Q20+Q21+Q22+Q23+Q24+Q25))</f>
        <v>149928</v>
      </c>
      <c r="R26" s="401">
        <v>863644</v>
      </c>
      <c r="T26" s="35"/>
    </row>
    <row r="27" spans="8:16" ht="13.5" customHeight="1">
      <c r="H27" s="5">
        <v>39</v>
      </c>
      <c r="I27" s="339" t="s">
        <v>53</v>
      </c>
      <c r="J27" s="17">
        <v>1886</v>
      </c>
      <c r="K27" s="19"/>
      <c r="M27" s="67" t="s">
        <v>223</v>
      </c>
      <c r="N27" s="67"/>
      <c r="O27" s="173"/>
      <c r="P27" s="174" t="s">
        <v>224</v>
      </c>
    </row>
    <row r="28" spans="8:16" ht="13.5" customHeight="1">
      <c r="H28" s="5">
        <v>21</v>
      </c>
      <c r="I28" s="339" t="s">
        <v>38</v>
      </c>
      <c r="J28" s="17">
        <v>1773</v>
      </c>
      <c r="K28" s="19"/>
      <c r="M28" s="139">
        <f>SUM(Q3)</f>
        <v>165559</v>
      </c>
      <c r="N28" s="339" t="s">
        <v>43</v>
      </c>
      <c r="O28" s="5">
        <f>SUM(L3)</f>
        <v>26</v>
      </c>
      <c r="P28" s="139">
        <f>SUM(Q3)</f>
        <v>165559</v>
      </c>
    </row>
    <row r="29" spans="8:16" ht="13.5" customHeight="1">
      <c r="H29" s="5">
        <v>19</v>
      </c>
      <c r="I29" s="339" t="s">
        <v>36</v>
      </c>
      <c r="J29" s="17">
        <v>1623</v>
      </c>
      <c r="K29" s="19"/>
      <c r="M29" s="139">
        <f aca="true" t="shared" si="7" ref="M29:M37">SUM(Q4)</f>
        <v>133855</v>
      </c>
      <c r="N29" s="339" t="s">
        <v>0</v>
      </c>
      <c r="O29" s="5">
        <f aca="true" t="shared" si="8" ref="O29:O37">SUM(L4)</f>
        <v>33</v>
      </c>
      <c r="P29" s="139">
        <f aca="true" t="shared" si="9" ref="P29:P37">SUM(Q4)</f>
        <v>133855</v>
      </c>
    </row>
    <row r="30" spans="8:16" ht="13.5" customHeight="1">
      <c r="H30" s="5">
        <v>1</v>
      </c>
      <c r="I30" s="339" t="s">
        <v>4</v>
      </c>
      <c r="J30" s="17">
        <v>1385</v>
      </c>
      <c r="K30" s="19"/>
      <c r="M30" s="139">
        <f t="shared" si="7"/>
        <v>127489</v>
      </c>
      <c r="N30" s="339" t="s">
        <v>3</v>
      </c>
      <c r="O30" s="5">
        <f t="shared" si="8"/>
        <v>16</v>
      </c>
      <c r="P30" s="139">
        <f t="shared" si="9"/>
        <v>127489</v>
      </c>
    </row>
    <row r="31" spans="8:16" ht="13.5" customHeight="1">
      <c r="H31" s="5">
        <v>18</v>
      </c>
      <c r="I31" s="339" t="s">
        <v>35</v>
      </c>
      <c r="J31" s="17">
        <v>1284</v>
      </c>
      <c r="K31" s="19"/>
      <c r="M31" s="139">
        <f t="shared" si="7"/>
        <v>59096</v>
      </c>
      <c r="N31" s="340" t="s">
        <v>189</v>
      </c>
      <c r="O31" s="5">
        <f t="shared" si="8"/>
        <v>40</v>
      </c>
      <c r="P31" s="139">
        <f t="shared" si="9"/>
        <v>59096</v>
      </c>
    </row>
    <row r="32" spans="8:19" ht="13.5" customHeight="1">
      <c r="H32" s="5">
        <v>23</v>
      </c>
      <c r="I32" s="339" t="s">
        <v>40</v>
      </c>
      <c r="J32" s="17">
        <v>1103</v>
      </c>
      <c r="K32" s="19"/>
      <c r="M32" s="139">
        <f t="shared" si="7"/>
        <v>50101</v>
      </c>
      <c r="N32" s="339" t="s">
        <v>1</v>
      </c>
      <c r="O32" s="5">
        <f t="shared" si="8"/>
        <v>34</v>
      </c>
      <c r="P32" s="139">
        <f t="shared" si="9"/>
        <v>50101</v>
      </c>
      <c r="S32" s="14"/>
    </row>
    <row r="33" spans="8:20" ht="13.5" customHeight="1">
      <c r="H33" s="5">
        <v>6</v>
      </c>
      <c r="I33" s="339" t="s">
        <v>25</v>
      </c>
      <c r="J33" s="17">
        <v>612</v>
      </c>
      <c r="K33" s="19"/>
      <c r="M33" s="139">
        <f t="shared" si="7"/>
        <v>28156</v>
      </c>
      <c r="N33" s="339" t="s">
        <v>7</v>
      </c>
      <c r="O33" s="5">
        <f t="shared" si="8"/>
        <v>13</v>
      </c>
      <c r="P33" s="139">
        <f t="shared" si="9"/>
        <v>28156</v>
      </c>
      <c r="S33" s="35"/>
      <c r="T33" s="35"/>
    </row>
    <row r="34" spans="8:20" ht="13.5" customHeight="1">
      <c r="H34" s="5">
        <v>11</v>
      </c>
      <c r="I34" s="339" t="s">
        <v>30</v>
      </c>
      <c r="J34" s="17">
        <v>453</v>
      </c>
      <c r="K34" s="19"/>
      <c r="M34" s="139">
        <f t="shared" si="7"/>
        <v>36365</v>
      </c>
      <c r="N34" s="339" t="s">
        <v>116</v>
      </c>
      <c r="O34" s="5">
        <f t="shared" si="8"/>
        <v>31</v>
      </c>
      <c r="P34" s="139">
        <f t="shared" si="9"/>
        <v>36365</v>
      </c>
      <c r="S34" s="35"/>
      <c r="T34" s="35"/>
    </row>
    <row r="35" spans="8:19" ht="13.5" customHeight="1">
      <c r="H35" s="5">
        <v>10</v>
      </c>
      <c r="I35" s="339" t="s">
        <v>29</v>
      </c>
      <c r="J35" s="17">
        <v>414</v>
      </c>
      <c r="K35" s="19"/>
      <c r="M35" s="139">
        <f t="shared" si="7"/>
        <v>11023</v>
      </c>
      <c r="N35" s="339" t="s">
        <v>22</v>
      </c>
      <c r="O35" s="5">
        <f t="shared" si="8"/>
        <v>3</v>
      </c>
      <c r="P35" s="139">
        <f t="shared" si="9"/>
        <v>11023</v>
      </c>
      <c r="S35" s="35"/>
    </row>
    <row r="36" spans="8:19" ht="13.5" customHeight="1">
      <c r="H36" s="5">
        <v>32</v>
      </c>
      <c r="I36" s="339" t="s">
        <v>49</v>
      </c>
      <c r="J36" s="17">
        <v>399</v>
      </c>
      <c r="K36" s="19"/>
      <c r="M36" s="139">
        <f t="shared" si="7"/>
        <v>25354</v>
      </c>
      <c r="N36" s="339" t="s">
        <v>5</v>
      </c>
      <c r="O36" s="5">
        <f t="shared" si="8"/>
        <v>36</v>
      </c>
      <c r="P36" s="139">
        <f t="shared" si="9"/>
        <v>25354</v>
      </c>
      <c r="S36" s="35"/>
    </row>
    <row r="37" spans="8:19" ht="13.5" customHeight="1" thickBot="1">
      <c r="H37" s="5">
        <v>27</v>
      </c>
      <c r="I37" s="339" t="s">
        <v>44</v>
      </c>
      <c r="J37" s="17">
        <v>367</v>
      </c>
      <c r="K37" s="19"/>
      <c r="M37" s="186">
        <f t="shared" si="7"/>
        <v>23295</v>
      </c>
      <c r="N37" s="344" t="s">
        <v>41</v>
      </c>
      <c r="O37" s="18">
        <f t="shared" si="8"/>
        <v>24</v>
      </c>
      <c r="P37" s="186">
        <f t="shared" si="9"/>
        <v>23295</v>
      </c>
      <c r="S37" s="35"/>
    </row>
    <row r="38" spans="7:21" ht="13.5" customHeight="1" thickTop="1">
      <c r="G38" s="23"/>
      <c r="H38" s="5">
        <v>28</v>
      </c>
      <c r="I38" s="339" t="s">
        <v>45</v>
      </c>
      <c r="J38" s="17">
        <v>277</v>
      </c>
      <c r="K38" s="19"/>
      <c r="M38" s="190">
        <f>SUM(Q13-(Q3+Q4+Q5+Q6+Q7+Q8+Q9+Q10+Q11+Q12))</f>
        <v>182403</v>
      </c>
      <c r="N38" s="188" t="s">
        <v>59</v>
      </c>
      <c r="O38" s="191"/>
      <c r="P38" s="192">
        <f>SUM(M38)</f>
        <v>182403</v>
      </c>
      <c r="U38" s="35"/>
    </row>
    <row r="39" spans="8:16" ht="13.5" customHeight="1">
      <c r="H39" s="5">
        <v>20</v>
      </c>
      <c r="I39" s="339" t="s">
        <v>37</v>
      </c>
      <c r="J39" s="17">
        <v>185</v>
      </c>
      <c r="K39" s="19"/>
      <c r="P39" s="35"/>
    </row>
    <row r="40" spans="8:11" ht="13.5" customHeight="1">
      <c r="H40" s="5">
        <v>5</v>
      </c>
      <c r="I40" s="339" t="s">
        <v>24</v>
      </c>
      <c r="J40" s="140">
        <v>26</v>
      </c>
      <c r="K40" s="19"/>
    </row>
    <row r="41" spans="8:11" ht="13.5" customHeight="1">
      <c r="H41" s="5">
        <v>7</v>
      </c>
      <c r="I41" s="339" t="s">
        <v>26</v>
      </c>
      <c r="J41" s="17">
        <v>0</v>
      </c>
      <c r="K41" s="19"/>
    </row>
    <row r="42" spans="8:11" ht="13.5" customHeight="1">
      <c r="H42" s="5">
        <v>8</v>
      </c>
      <c r="I42" s="339" t="s">
        <v>27</v>
      </c>
      <c r="J42" s="236">
        <v>0</v>
      </c>
      <c r="K42" s="19"/>
    </row>
    <row r="43" spans="8:10" ht="13.5" customHeight="1">
      <c r="H43" s="1"/>
      <c r="I43" s="40" t="s">
        <v>202</v>
      </c>
      <c r="J43" s="158">
        <f>SUM(J3:J42)</f>
        <v>865799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218</v>
      </c>
      <c r="D52" s="85" t="s">
        <v>164</v>
      </c>
      <c r="E52" s="31" t="s">
        <v>57</v>
      </c>
      <c r="F52" s="30" t="s">
        <v>56</v>
      </c>
      <c r="G52" s="30" t="s">
        <v>54</v>
      </c>
      <c r="I52" s="346"/>
    </row>
    <row r="53" spans="1:9" ht="13.5" customHeight="1">
      <c r="A53" s="13">
        <v>1</v>
      </c>
      <c r="B53" s="339" t="s">
        <v>43</v>
      </c>
      <c r="C53" s="17">
        <f aca="true" t="shared" si="10" ref="C53:C62">SUM(J3)</f>
        <v>177411</v>
      </c>
      <c r="D53" s="140">
        <f aca="true" t="shared" si="11" ref="D53:D62">SUM(Q3)</f>
        <v>165559</v>
      </c>
      <c r="E53" s="136">
        <f aca="true" t="shared" si="12" ref="E53:E62">SUM(P16/Q16*100)</f>
        <v>99.1421993227007</v>
      </c>
      <c r="F53" s="27">
        <f aca="true" t="shared" si="13" ref="F53:F63">SUM(C53/D53*100)</f>
        <v>107.15877723349381</v>
      </c>
      <c r="G53" s="28"/>
      <c r="I53" s="346"/>
    </row>
    <row r="54" spans="1:9" ht="13.5" customHeight="1">
      <c r="A54" s="13">
        <v>2</v>
      </c>
      <c r="B54" s="339" t="s">
        <v>0</v>
      </c>
      <c r="C54" s="17">
        <f t="shared" si="10"/>
        <v>146915</v>
      </c>
      <c r="D54" s="140">
        <f t="shared" si="11"/>
        <v>133855</v>
      </c>
      <c r="E54" s="136">
        <f t="shared" si="12"/>
        <v>103.36081835962234</v>
      </c>
      <c r="F54" s="27">
        <f t="shared" si="13"/>
        <v>109.75682641664488</v>
      </c>
      <c r="G54" s="28"/>
      <c r="I54" s="346"/>
    </row>
    <row r="55" spans="1:9" ht="13.5" customHeight="1">
      <c r="A55" s="13">
        <v>3</v>
      </c>
      <c r="B55" s="339" t="s">
        <v>3</v>
      </c>
      <c r="C55" s="17">
        <f t="shared" si="10"/>
        <v>135210</v>
      </c>
      <c r="D55" s="140">
        <f t="shared" si="11"/>
        <v>127489</v>
      </c>
      <c r="E55" s="136">
        <f t="shared" si="12"/>
        <v>102.16170881532918</v>
      </c>
      <c r="F55" s="27">
        <f t="shared" si="13"/>
        <v>106.0562087709528</v>
      </c>
      <c r="G55" s="28"/>
      <c r="I55" s="346"/>
    </row>
    <row r="56" spans="1:9" ht="13.5" customHeight="1">
      <c r="A56" s="13">
        <v>4</v>
      </c>
      <c r="B56" s="340" t="s">
        <v>189</v>
      </c>
      <c r="C56" s="17">
        <f t="shared" si="10"/>
        <v>48020</v>
      </c>
      <c r="D56" s="140">
        <f t="shared" si="11"/>
        <v>59096</v>
      </c>
      <c r="E56" s="136">
        <f t="shared" si="12"/>
        <v>106.3000841191836</v>
      </c>
      <c r="F56" s="27">
        <f t="shared" si="13"/>
        <v>81.25761472857724</v>
      </c>
      <c r="G56" s="28"/>
      <c r="I56" s="346"/>
    </row>
    <row r="57" spans="1:16" ht="13.5" customHeight="1">
      <c r="A57" s="13">
        <v>5</v>
      </c>
      <c r="B57" s="339" t="s">
        <v>1</v>
      </c>
      <c r="C57" s="17">
        <f t="shared" si="10"/>
        <v>46502</v>
      </c>
      <c r="D57" s="140">
        <f t="shared" si="11"/>
        <v>50101</v>
      </c>
      <c r="E57" s="136">
        <f t="shared" si="12"/>
        <v>103.73890153036184</v>
      </c>
      <c r="F57" s="27">
        <f t="shared" si="13"/>
        <v>92.81651064849005</v>
      </c>
      <c r="G57" s="28"/>
      <c r="I57" s="346"/>
      <c r="P57" s="35"/>
    </row>
    <row r="58" spans="1:7" ht="13.5" customHeight="1">
      <c r="A58" s="13">
        <v>6</v>
      </c>
      <c r="B58" s="339" t="s">
        <v>7</v>
      </c>
      <c r="C58" s="17">
        <f t="shared" si="10"/>
        <v>39889</v>
      </c>
      <c r="D58" s="140">
        <f t="shared" si="11"/>
        <v>28156</v>
      </c>
      <c r="E58" s="136">
        <f t="shared" si="12"/>
        <v>93.69113329418674</v>
      </c>
      <c r="F58" s="27">
        <f t="shared" si="13"/>
        <v>141.67140218781077</v>
      </c>
      <c r="G58" s="28"/>
    </row>
    <row r="59" spans="1:7" ht="13.5" customHeight="1">
      <c r="A59" s="13">
        <v>7</v>
      </c>
      <c r="B59" s="339" t="s">
        <v>116</v>
      </c>
      <c r="C59" s="17">
        <f t="shared" si="10"/>
        <v>31409</v>
      </c>
      <c r="D59" s="140">
        <f t="shared" si="11"/>
        <v>36365</v>
      </c>
      <c r="E59" s="136">
        <f t="shared" si="12"/>
        <v>100.23295889711514</v>
      </c>
      <c r="F59" s="27">
        <f t="shared" si="13"/>
        <v>86.37151106833494</v>
      </c>
      <c r="G59" s="28"/>
    </row>
    <row r="60" spans="1:7" ht="13.5" customHeight="1">
      <c r="A60" s="13">
        <v>8</v>
      </c>
      <c r="B60" s="339" t="s">
        <v>22</v>
      </c>
      <c r="C60" s="17">
        <f t="shared" si="10"/>
        <v>29993</v>
      </c>
      <c r="D60" s="140">
        <f t="shared" si="11"/>
        <v>11023</v>
      </c>
      <c r="E60" s="136">
        <f t="shared" si="12"/>
        <v>95.54649421808799</v>
      </c>
      <c r="F60" s="27">
        <f t="shared" si="13"/>
        <v>272.09471105869545</v>
      </c>
      <c r="G60" s="28"/>
    </row>
    <row r="61" spans="1:7" ht="13.5" customHeight="1">
      <c r="A61" s="13">
        <v>9</v>
      </c>
      <c r="B61" s="339" t="s">
        <v>5</v>
      </c>
      <c r="C61" s="17">
        <f t="shared" si="10"/>
        <v>28281</v>
      </c>
      <c r="D61" s="140">
        <f t="shared" si="11"/>
        <v>25354</v>
      </c>
      <c r="E61" s="136">
        <f t="shared" si="12"/>
        <v>73.77908796827715</v>
      </c>
      <c r="F61" s="27">
        <f t="shared" si="13"/>
        <v>111.54452946280666</v>
      </c>
      <c r="G61" s="28"/>
    </row>
    <row r="62" spans="1:7" ht="13.5" customHeight="1" thickBot="1">
      <c r="A62" s="218">
        <v>10</v>
      </c>
      <c r="B62" s="344" t="s">
        <v>41</v>
      </c>
      <c r="C62" s="187">
        <f t="shared" si="10"/>
        <v>28042</v>
      </c>
      <c r="D62" s="219">
        <f t="shared" si="11"/>
        <v>23295</v>
      </c>
      <c r="E62" s="220">
        <f t="shared" si="12"/>
        <v>105.22721302863147</v>
      </c>
      <c r="F62" s="221">
        <f t="shared" si="13"/>
        <v>120.37776346855549</v>
      </c>
      <c r="G62" s="222"/>
    </row>
    <row r="63" spans="1:7" ht="13.5" customHeight="1" thickTop="1">
      <c r="A63" s="188"/>
      <c r="B63" s="223" t="s">
        <v>111</v>
      </c>
      <c r="C63" s="224">
        <f>SUM(J43)</f>
        <v>865799</v>
      </c>
      <c r="D63" s="224">
        <f>SUM(Q13)</f>
        <v>842696</v>
      </c>
      <c r="E63" s="225">
        <f>SUM(C63/R26*100)</f>
        <v>100.24952410947104</v>
      </c>
      <c r="F63" s="226">
        <f t="shared" si="13"/>
        <v>102.74155804703</v>
      </c>
      <c r="G63" s="188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1" t="s">
        <v>99</v>
      </c>
      <c r="J1" t="s">
        <v>73</v>
      </c>
      <c r="R1" s="165"/>
    </row>
    <row r="2" spans="8:30" ht="13.5">
      <c r="H2" s="422" t="s">
        <v>226</v>
      </c>
      <c r="I2" s="131"/>
      <c r="J2" s="424" t="s">
        <v>248</v>
      </c>
      <c r="K2" s="5"/>
      <c r="L2" s="246" t="s">
        <v>227</v>
      </c>
      <c r="R2" s="65"/>
      <c r="S2" s="166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405" t="s">
        <v>245</v>
      </c>
      <c r="I3" s="131"/>
      <c r="J3" s="11" t="s">
        <v>246</v>
      </c>
      <c r="K3" s="5"/>
      <c r="L3" s="421" t="s">
        <v>245</v>
      </c>
      <c r="M3" s="1"/>
      <c r="N3" s="143"/>
      <c r="O3" s="143"/>
      <c r="S3" s="33"/>
      <c r="T3" s="33"/>
      <c r="U3" s="33"/>
    </row>
    <row r="4" spans="8:21" ht="13.5">
      <c r="H4" s="60">
        <v>24644</v>
      </c>
      <c r="I4" s="131">
        <v>26</v>
      </c>
      <c r="J4" s="15" t="s">
        <v>43</v>
      </c>
      <c r="K4" s="194">
        <f>SUM(I4)</f>
        <v>26</v>
      </c>
      <c r="L4" s="356">
        <v>19158</v>
      </c>
      <c r="M4" s="63"/>
      <c r="N4" s="144"/>
      <c r="O4" s="144"/>
      <c r="S4" s="33"/>
      <c r="T4" s="33"/>
      <c r="U4" s="33"/>
    </row>
    <row r="5" spans="8:21" ht="13.5">
      <c r="H5" s="61">
        <v>14205</v>
      </c>
      <c r="I5" s="131">
        <v>16</v>
      </c>
      <c r="J5" s="15" t="s">
        <v>3</v>
      </c>
      <c r="K5" s="194">
        <f aca="true" t="shared" si="0" ref="K5:K13">SUM(I5)</f>
        <v>16</v>
      </c>
      <c r="L5" s="357">
        <v>20186</v>
      </c>
      <c r="M5" s="63"/>
      <c r="N5" s="144"/>
      <c r="O5" s="144"/>
      <c r="S5" s="33"/>
      <c r="T5" s="33"/>
      <c r="U5" s="33"/>
    </row>
    <row r="6" spans="8:21" ht="13.5">
      <c r="H6" s="141">
        <v>13047</v>
      </c>
      <c r="I6" s="131">
        <v>33</v>
      </c>
      <c r="J6" s="15" t="s">
        <v>0</v>
      </c>
      <c r="K6" s="194">
        <f t="shared" si="0"/>
        <v>33</v>
      </c>
      <c r="L6" s="357">
        <v>13144</v>
      </c>
      <c r="M6" s="63"/>
      <c r="N6" s="423"/>
      <c r="O6" s="144"/>
      <c r="S6" s="33"/>
      <c r="T6" s="33"/>
      <c r="U6" s="33"/>
    </row>
    <row r="7" spans="8:21" ht="13.5">
      <c r="H7" s="141">
        <v>6547</v>
      </c>
      <c r="I7" s="131">
        <v>14</v>
      </c>
      <c r="J7" s="15" t="s">
        <v>32</v>
      </c>
      <c r="K7" s="194">
        <f t="shared" si="0"/>
        <v>14</v>
      </c>
      <c r="L7" s="357">
        <v>5993</v>
      </c>
      <c r="M7" s="63"/>
      <c r="N7" s="144"/>
      <c r="O7" s="144"/>
      <c r="S7" s="33"/>
      <c r="T7" s="33"/>
      <c r="U7" s="33"/>
    </row>
    <row r="8" spans="8:21" ht="13.5">
      <c r="H8" s="245">
        <v>5461</v>
      </c>
      <c r="I8" s="131">
        <v>38</v>
      </c>
      <c r="J8" s="15" t="s">
        <v>52</v>
      </c>
      <c r="K8" s="194">
        <f t="shared" si="0"/>
        <v>38</v>
      </c>
      <c r="L8" s="357">
        <v>5685</v>
      </c>
      <c r="M8" s="63"/>
      <c r="N8" s="144"/>
      <c r="O8" s="144"/>
      <c r="S8" s="33"/>
      <c r="T8" s="33"/>
      <c r="U8" s="33"/>
    </row>
    <row r="9" spans="8:21" ht="13.5">
      <c r="H9" s="141">
        <v>3622</v>
      </c>
      <c r="I9" s="131">
        <v>24</v>
      </c>
      <c r="J9" s="15" t="s">
        <v>41</v>
      </c>
      <c r="K9" s="194">
        <f t="shared" si="0"/>
        <v>24</v>
      </c>
      <c r="L9" s="357">
        <v>2696</v>
      </c>
      <c r="M9" s="63"/>
      <c r="N9" s="144"/>
      <c r="O9" s="144"/>
      <c r="S9" s="33"/>
      <c r="T9" s="33"/>
      <c r="U9" s="33"/>
    </row>
    <row r="10" spans="8:21" ht="13.5">
      <c r="H10" s="61">
        <v>1969</v>
      </c>
      <c r="I10" s="237">
        <v>34</v>
      </c>
      <c r="J10" s="349" t="s">
        <v>1</v>
      </c>
      <c r="K10" s="194">
        <f t="shared" si="0"/>
        <v>34</v>
      </c>
      <c r="L10" s="357">
        <v>1513</v>
      </c>
      <c r="S10" s="33"/>
      <c r="T10" s="33"/>
      <c r="U10" s="33"/>
    </row>
    <row r="11" spans="8:21" ht="13.5">
      <c r="H11" s="142">
        <v>1889</v>
      </c>
      <c r="I11" s="131">
        <v>37</v>
      </c>
      <c r="J11" s="15" t="s">
        <v>51</v>
      </c>
      <c r="K11" s="194">
        <f t="shared" si="0"/>
        <v>37</v>
      </c>
      <c r="L11" s="357">
        <v>1111</v>
      </c>
      <c r="M11" s="63"/>
      <c r="N11" s="144"/>
      <c r="O11" s="144"/>
      <c r="S11" s="33"/>
      <c r="T11" s="33"/>
      <c r="U11" s="33"/>
    </row>
    <row r="12" spans="8:21" ht="13.5">
      <c r="H12" s="399">
        <v>1849</v>
      </c>
      <c r="I12" s="237">
        <v>17</v>
      </c>
      <c r="J12" s="349" t="s">
        <v>34</v>
      </c>
      <c r="K12" s="194">
        <f t="shared" si="0"/>
        <v>17</v>
      </c>
      <c r="L12" s="357">
        <v>2652</v>
      </c>
      <c r="M12" s="63"/>
      <c r="N12" s="144"/>
      <c r="O12" s="144"/>
      <c r="S12" s="33"/>
      <c r="T12" s="33"/>
      <c r="U12" s="33"/>
    </row>
    <row r="13" spans="8:21" ht="14.25" thickBot="1">
      <c r="H13" s="215">
        <v>1668</v>
      </c>
      <c r="I13" s="231">
        <v>25</v>
      </c>
      <c r="J13" s="367" t="s">
        <v>42</v>
      </c>
      <c r="K13" s="194">
        <f t="shared" si="0"/>
        <v>25</v>
      </c>
      <c r="L13" s="357">
        <v>1450</v>
      </c>
      <c r="M13" s="63"/>
      <c r="N13" s="144"/>
      <c r="O13" s="144"/>
      <c r="S13" s="33"/>
      <c r="T13" s="33"/>
      <c r="U13" s="33"/>
    </row>
    <row r="14" spans="8:21" ht="14.25" thickTop="1">
      <c r="H14" s="392">
        <v>1304</v>
      </c>
      <c r="I14" s="403">
        <v>40</v>
      </c>
      <c r="J14" s="404" t="s">
        <v>2</v>
      </c>
      <c r="K14" s="168" t="s">
        <v>9</v>
      </c>
      <c r="L14" s="358">
        <v>79232</v>
      </c>
      <c r="S14" s="33"/>
      <c r="T14" s="33"/>
      <c r="U14" s="33"/>
    </row>
    <row r="15" spans="8:21" ht="13.5">
      <c r="H15" s="61">
        <v>1228</v>
      </c>
      <c r="I15" s="131">
        <v>36</v>
      </c>
      <c r="J15" s="15" t="s">
        <v>5</v>
      </c>
      <c r="K15" s="70"/>
      <c r="L15" s="1" t="s">
        <v>91</v>
      </c>
      <c r="M15" s="347" t="s">
        <v>203</v>
      </c>
      <c r="N15" s="59" t="s">
        <v>115</v>
      </c>
      <c r="S15" s="33"/>
      <c r="T15" s="33"/>
      <c r="U15" s="33"/>
    </row>
    <row r="16" spans="8:21" ht="13.5">
      <c r="H16" s="141">
        <v>901</v>
      </c>
      <c r="I16" s="131">
        <v>18</v>
      </c>
      <c r="J16" s="15" t="s">
        <v>35</v>
      </c>
      <c r="K16" s="194">
        <f>SUM(I4)</f>
        <v>26</v>
      </c>
      <c r="L16" s="339" t="s">
        <v>43</v>
      </c>
      <c r="M16" s="376">
        <v>21318</v>
      </c>
      <c r="N16" s="142">
        <f>SUM(H4)</f>
        <v>24644</v>
      </c>
      <c r="O16" s="63"/>
      <c r="P16" s="23"/>
      <c r="S16" s="33"/>
      <c r="T16" s="33"/>
      <c r="U16" s="33"/>
    </row>
    <row r="17" spans="8:21" ht="13.5">
      <c r="H17" s="61">
        <v>520</v>
      </c>
      <c r="I17" s="131">
        <v>19</v>
      </c>
      <c r="J17" s="15" t="s">
        <v>36</v>
      </c>
      <c r="K17" s="194">
        <f aca="true" t="shared" si="1" ref="K17:K25">SUM(I5)</f>
        <v>16</v>
      </c>
      <c r="L17" s="339" t="s">
        <v>3</v>
      </c>
      <c r="M17" s="377">
        <v>14558</v>
      </c>
      <c r="N17" s="142">
        <f aca="true" t="shared" si="2" ref="N17:N25">SUM(H5)</f>
        <v>14205</v>
      </c>
      <c r="O17" s="63"/>
      <c r="P17" s="23"/>
      <c r="S17" s="33"/>
      <c r="T17" s="33"/>
      <c r="U17" s="33"/>
    </row>
    <row r="18" spans="8:21" ht="13.5">
      <c r="H18" s="202">
        <v>403</v>
      </c>
      <c r="I18" s="131">
        <v>15</v>
      </c>
      <c r="J18" s="15" t="s">
        <v>33</v>
      </c>
      <c r="K18" s="194">
        <f t="shared" si="1"/>
        <v>33</v>
      </c>
      <c r="L18" s="339" t="s">
        <v>0</v>
      </c>
      <c r="M18" s="377">
        <v>13811</v>
      </c>
      <c r="N18" s="142">
        <f t="shared" si="2"/>
        <v>13047</v>
      </c>
      <c r="O18" s="63"/>
      <c r="P18" s="23"/>
      <c r="S18" s="33"/>
      <c r="T18" s="33"/>
      <c r="U18" s="33"/>
    </row>
    <row r="19" spans="8:21" ht="13.5">
      <c r="H19" s="60">
        <v>342</v>
      </c>
      <c r="I19" s="131">
        <v>23</v>
      </c>
      <c r="J19" s="15" t="s">
        <v>40</v>
      </c>
      <c r="K19" s="194">
        <f t="shared" si="1"/>
        <v>14</v>
      </c>
      <c r="L19" s="339" t="s">
        <v>32</v>
      </c>
      <c r="M19" s="377">
        <v>7196</v>
      </c>
      <c r="N19" s="142">
        <f t="shared" si="2"/>
        <v>6547</v>
      </c>
      <c r="O19" s="63"/>
      <c r="P19" s="23"/>
      <c r="S19" s="33"/>
      <c r="T19" s="33"/>
      <c r="U19" s="33"/>
    </row>
    <row r="20" spans="8:21" ht="14.25" thickBot="1">
      <c r="H20" s="141">
        <v>235</v>
      </c>
      <c r="I20" s="131">
        <v>6</v>
      </c>
      <c r="J20" s="15" t="s">
        <v>25</v>
      </c>
      <c r="K20" s="194">
        <f t="shared" si="1"/>
        <v>38</v>
      </c>
      <c r="L20" s="339" t="s">
        <v>52</v>
      </c>
      <c r="M20" s="377">
        <v>4844</v>
      </c>
      <c r="N20" s="142">
        <f t="shared" si="2"/>
        <v>5461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218</v>
      </c>
      <c r="D21" s="85" t="s">
        <v>164</v>
      </c>
      <c r="E21" s="85" t="s">
        <v>75</v>
      </c>
      <c r="F21" s="85" t="s">
        <v>74</v>
      </c>
      <c r="G21" s="85" t="s">
        <v>76</v>
      </c>
      <c r="H21" s="141">
        <v>172</v>
      </c>
      <c r="I21" s="131">
        <v>2</v>
      </c>
      <c r="J21" s="15" t="s">
        <v>6</v>
      </c>
      <c r="K21" s="194">
        <f t="shared" si="1"/>
        <v>24</v>
      </c>
      <c r="L21" s="339" t="s">
        <v>41</v>
      </c>
      <c r="M21" s="377">
        <v>3104</v>
      </c>
      <c r="N21" s="142">
        <f t="shared" si="2"/>
        <v>3622</v>
      </c>
      <c r="O21" s="63"/>
      <c r="P21" s="23"/>
      <c r="S21" s="33"/>
      <c r="T21" s="33"/>
      <c r="U21" s="33"/>
    </row>
    <row r="22" spans="1:21" ht="13.5">
      <c r="A22" s="87">
        <v>1</v>
      </c>
      <c r="B22" s="339" t="s">
        <v>43</v>
      </c>
      <c r="C22" s="60">
        <f aca="true" t="shared" si="3" ref="C22:C31">SUM(H4)</f>
        <v>24644</v>
      </c>
      <c r="D22" s="142">
        <f>SUM(L4)</f>
        <v>19158</v>
      </c>
      <c r="E22" s="75">
        <f aca="true" t="shared" si="4" ref="E22:E32">SUM(N16/M16*100)</f>
        <v>115.60183882165308</v>
      </c>
      <c r="F22" s="81">
        <f>SUM(C22/D22*100)</f>
        <v>128.6355569474893</v>
      </c>
      <c r="G22" s="5"/>
      <c r="H22" s="214">
        <v>90</v>
      </c>
      <c r="I22" s="131">
        <v>21</v>
      </c>
      <c r="J22" s="15" t="s">
        <v>38</v>
      </c>
      <c r="K22" s="194">
        <f t="shared" si="1"/>
        <v>34</v>
      </c>
      <c r="L22" s="343" t="s">
        <v>1</v>
      </c>
      <c r="M22" s="377">
        <v>1179</v>
      </c>
      <c r="N22" s="142">
        <f t="shared" si="2"/>
        <v>1969</v>
      </c>
      <c r="O22" s="63"/>
      <c r="P22" s="23"/>
      <c r="S22" s="33"/>
      <c r="T22" s="33"/>
      <c r="U22" s="33"/>
    </row>
    <row r="23" spans="1:21" ht="13.5">
      <c r="A23" s="87">
        <v>2</v>
      </c>
      <c r="B23" s="339" t="s">
        <v>3</v>
      </c>
      <c r="C23" s="60">
        <f t="shared" si="3"/>
        <v>14205</v>
      </c>
      <c r="D23" s="142">
        <f aca="true" t="shared" si="5" ref="D23:D31">SUM(L5)</f>
        <v>20186</v>
      </c>
      <c r="E23" s="75">
        <f t="shared" si="4"/>
        <v>97.57521637587581</v>
      </c>
      <c r="F23" s="81">
        <f aca="true" t="shared" si="6" ref="F23:F32">SUM(C23/D23*100)</f>
        <v>70.37055384920242</v>
      </c>
      <c r="G23" s="5"/>
      <c r="H23" s="145">
        <v>59</v>
      </c>
      <c r="I23" s="131">
        <v>9</v>
      </c>
      <c r="J23" s="15" t="s">
        <v>28</v>
      </c>
      <c r="K23" s="194">
        <f t="shared" si="1"/>
        <v>37</v>
      </c>
      <c r="L23" s="339" t="s">
        <v>51</v>
      </c>
      <c r="M23" s="377">
        <v>4167</v>
      </c>
      <c r="N23" s="142">
        <f t="shared" si="2"/>
        <v>1889</v>
      </c>
      <c r="O23" s="63"/>
      <c r="P23" s="23"/>
      <c r="S23" s="33"/>
      <c r="T23" s="33"/>
      <c r="U23" s="33"/>
    </row>
    <row r="24" spans="1:21" ht="13.5">
      <c r="A24" s="87">
        <v>3</v>
      </c>
      <c r="B24" s="339" t="s">
        <v>0</v>
      </c>
      <c r="C24" s="60">
        <f t="shared" si="3"/>
        <v>13047</v>
      </c>
      <c r="D24" s="142">
        <f t="shared" si="5"/>
        <v>13144</v>
      </c>
      <c r="E24" s="75">
        <f t="shared" si="4"/>
        <v>94.46817753964231</v>
      </c>
      <c r="F24" s="81">
        <f t="shared" si="6"/>
        <v>99.2620206938527</v>
      </c>
      <c r="G24" s="5"/>
      <c r="H24" s="214">
        <v>37</v>
      </c>
      <c r="I24" s="131">
        <v>12</v>
      </c>
      <c r="J24" s="15" t="s">
        <v>31</v>
      </c>
      <c r="K24" s="194">
        <f t="shared" si="1"/>
        <v>17</v>
      </c>
      <c r="L24" s="343" t="s">
        <v>34</v>
      </c>
      <c r="M24" s="377">
        <v>1964</v>
      </c>
      <c r="N24" s="142">
        <f t="shared" si="2"/>
        <v>1849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9" t="s">
        <v>32</v>
      </c>
      <c r="C25" s="60">
        <f t="shared" si="3"/>
        <v>6547</v>
      </c>
      <c r="D25" s="142">
        <f t="shared" si="5"/>
        <v>5993</v>
      </c>
      <c r="E25" s="75">
        <f t="shared" si="4"/>
        <v>90.9811006114508</v>
      </c>
      <c r="F25" s="81">
        <f t="shared" si="6"/>
        <v>109.24411813782746</v>
      </c>
      <c r="G25" s="5"/>
      <c r="H25" s="214">
        <v>22</v>
      </c>
      <c r="I25" s="131">
        <v>4</v>
      </c>
      <c r="J25" s="15" t="s">
        <v>23</v>
      </c>
      <c r="K25" s="194">
        <f t="shared" si="1"/>
        <v>25</v>
      </c>
      <c r="L25" s="344" t="s">
        <v>42</v>
      </c>
      <c r="M25" s="378">
        <v>1642</v>
      </c>
      <c r="N25" s="142">
        <f t="shared" si="2"/>
        <v>1668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9" t="s">
        <v>52</v>
      </c>
      <c r="C26" s="60">
        <f t="shared" si="3"/>
        <v>5461</v>
      </c>
      <c r="D26" s="142">
        <f t="shared" si="5"/>
        <v>5685</v>
      </c>
      <c r="E26" s="75">
        <f t="shared" si="4"/>
        <v>112.73740710156895</v>
      </c>
      <c r="F26" s="81">
        <f t="shared" si="6"/>
        <v>96.05980650835532</v>
      </c>
      <c r="G26" s="16"/>
      <c r="H26" s="214">
        <v>4</v>
      </c>
      <c r="I26" s="131">
        <v>32</v>
      </c>
      <c r="J26" s="15" t="s">
        <v>49</v>
      </c>
      <c r="K26" s="193"/>
      <c r="L26" s="5" t="s">
        <v>97</v>
      </c>
      <c r="M26" s="376">
        <v>78735</v>
      </c>
      <c r="N26" s="355">
        <f>SUM(H44)</f>
        <v>80220</v>
      </c>
      <c r="S26" s="33"/>
      <c r="T26" s="33"/>
      <c r="U26" s="33"/>
    </row>
    <row r="27" spans="1:21" ht="13.5">
      <c r="A27" s="87">
        <v>6</v>
      </c>
      <c r="B27" s="339" t="s">
        <v>41</v>
      </c>
      <c r="C27" s="60">
        <f t="shared" si="3"/>
        <v>3622</v>
      </c>
      <c r="D27" s="142">
        <f t="shared" si="5"/>
        <v>2696</v>
      </c>
      <c r="E27" s="75">
        <f t="shared" si="4"/>
        <v>116.68814432989691</v>
      </c>
      <c r="F27" s="81">
        <f t="shared" si="6"/>
        <v>134.34718100890208</v>
      </c>
      <c r="G27" s="5"/>
      <c r="H27" s="145">
        <v>2</v>
      </c>
      <c r="I27" s="131">
        <v>1</v>
      </c>
      <c r="J27" s="15" t="s">
        <v>4</v>
      </c>
      <c r="L27" s="66"/>
      <c r="M27" s="33"/>
      <c r="S27" s="33"/>
      <c r="T27" s="33"/>
      <c r="U27" s="33"/>
    </row>
    <row r="28" spans="1:21" ht="13.5">
      <c r="A28" s="87">
        <v>7</v>
      </c>
      <c r="B28" s="343" t="s">
        <v>1</v>
      </c>
      <c r="C28" s="60">
        <f t="shared" si="3"/>
        <v>1969</v>
      </c>
      <c r="D28" s="142">
        <f t="shared" si="5"/>
        <v>1513</v>
      </c>
      <c r="E28" s="75">
        <f t="shared" si="4"/>
        <v>167.00593723494487</v>
      </c>
      <c r="F28" s="81">
        <f t="shared" si="6"/>
        <v>130.13879709187046</v>
      </c>
      <c r="G28" s="5"/>
      <c r="H28" s="145">
        <v>0</v>
      </c>
      <c r="I28" s="131">
        <v>3</v>
      </c>
      <c r="J28" s="15" t="s">
        <v>22</v>
      </c>
      <c r="S28" s="33"/>
      <c r="T28" s="33"/>
      <c r="U28" s="33"/>
    </row>
    <row r="29" spans="1:21" ht="13.5">
      <c r="A29" s="87">
        <v>8</v>
      </c>
      <c r="B29" s="339" t="s">
        <v>51</v>
      </c>
      <c r="C29" s="60">
        <f t="shared" si="3"/>
        <v>1889</v>
      </c>
      <c r="D29" s="142">
        <f t="shared" si="5"/>
        <v>1111</v>
      </c>
      <c r="E29" s="75">
        <f t="shared" si="4"/>
        <v>45.33237341012719</v>
      </c>
      <c r="F29" s="81">
        <f t="shared" si="6"/>
        <v>170.02700270027003</v>
      </c>
      <c r="G29" s="15"/>
      <c r="H29" s="214">
        <v>0</v>
      </c>
      <c r="I29" s="131">
        <v>5</v>
      </c>
      <c r="J29" s="15" t="s">
        <v>24</v>
      </c>
      <c r="L29" s="66"/>
      <c r="M29" s="33"/>
      <c r="S29" s="33"/>
      <c r="T29" s="33"/>
      <c r="U29" s="33"/>
    </row>
    <row r="30" spans="1:21" ht="13.5">
      <c r="A30" s="87">
        <v>9</v>
      </c>
      <c r="B30" s="343" t="s">
        <v>34</v>
      </c>
      <c r="C30" s="60">
        <f t="shared" si="3"/>
        <v>1849</v>
      </c>
      <c r="D30" s="142">
        <f t="shared" si="5"/>
        <v>2652</v>
      </c>
      <c r="E30" s="75">
        <f t="shared" si="4"/>
        <v>94.14460285132384</v>
      </c>
      <c r="F30" s="81">
        <f t="shared" si="6"/>
        <v>69.7209653092006</v>
      </c>
      <c r="G30" s="16"/>
      <c r="H30" s="145">
        <v>0</v>
      </c>
      <c r="I30" s="131">
        <v>7</v>
      </c>
      <c r="J30" s="15" t="s">
        <v>26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4" t="s">
        <v>42</v>
      </c>
      <c r="C31" s="60">
        <f t="shared" si="3"/>
        <v>1668</v>
      </c>
      <c r="D31" s="142">
        <f t="shared" si="5"/>
        <v>1450</v>
      </c>
      <c r="E31" s="75">
        <f t="shared" si="4"/>
        <v>101.58343483556638</v>
      </c>
      <c r="F31" s="82">
        <f t="shared" si="6"/>
        <v>115.0344827586207</v>
      </c>
      <c r="G31" s="146"/>
      <c r="H31" s="214">
        <v>0</v>
      </c>
      <c r="I31" s="131">
        <v>8</v>
      </c>
      <c r="J31" s="15" t="s">
        <v>27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82</v>
      </c>
      <c r="C32" s="93">
        <f>SUM(H44)</f>
        <v>80220</v>
      </c>
      <c r="D32" s="93">
        <f>SUM(L14)</f>
        <v>79232</v>
      </c>
      <c r="E32" s="96">
        <f t="shared" si="4"/>
        <v>101.88607353781674</v>
      </c>
      <c r="F32" s="94">
        <f t="shared" si="6"/>
        <v>101.24697092084007</v>
      </c>
      <c r="G32" s="95"/>
      <c r="H32" s="402">
        <v>0</v>
      </c>
      <c r="I32" s="131">
        <v>10</v>
      </c>
      <c r="J32" s="15" t="s">
        <v>29</v>
      </c>
      <c r="L32" s="66"/>
      <c r="M32" s="33"/>
      <c r="S32" s="33"/>
      <c r="T32" s="33"/>
      <c r="U32" s="33"/>
    </row>
    <row r="33" spans="8:21" ht="13.5">
      <c r="H33" s="145">
        <v>0</v>
      </c>
      <c r="I33" s="131">
        <v>11</v>
      </c>
      <c r="J33" s="15" t="s">
        <v>30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13</v>
      </c>
      <c r="J34" s="15" t="s">
        <v>7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20</v>
      </c>
      <c r="J35" s="15" t="s">
        <v>37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245">
        <v>0</v>
      </c>
      <c r="I36" s="131">
        <v>22</v>
      </c>
      <c r="J36" s="15" t="s">
        <v>39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1">
        <v>0</v>
      </c>
      <c r="I37" s="131">
        <v>27</v>
      </c>
      <c r="J37" s="15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1">
        <v>0</v>
      </c>
      <c r="I38" s="131">
        <v>28</v>
      </c>
      <c r="J38" s="15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245">
        <v>0</v>
      </c>
      <c r="I39" s="131">
        <v>29</v>
      </c>
      <c r="J39" s="15" t="s">
        <v>210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245">
        <v>0</v>
      </c>
      <c r="I40" s="131">
        <v>30</v>
      </c>
      <c r="J40" s="15" t="s">
        <v>47</v>
      </c>
      <c r="L40" s="66"/>
      <c r="M40" s="33"/>
      <c r="S40" s="33"/>
      <c r="T40" s="33"/>
      <c r="U40" s="33"/>
    </row>
    <row r="41" spans="8:21" ht="13.5">
      <c r="H41" s="61">
        <v>0</v>
      </c>
      <c r="I41" s="131">
        <v>31</v>
      </c>
      <c r="J41" s="15" t="s">
        <v>211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141">
        <v>0</v>
      </c>
      <c r="I43" s="131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196">
        <f>SUM(H4:H43)</f>
        <v>80220</v>
      </c>
      <c r="I44" s="131"/>
      <c r="J44" s="369" t="s">
        <v>225</v>
      </c>
      <c r="L44" s="66"/>
      <c r="M44" s="33"/>
    </row>
    <row r="45" ht="13.5">
      <c r="R45" s="165"/>
    </row>
    <row r="46" spans="18:30" ht="13.5" customHeight="1">
      <c r="R46" s="65"/>
      <c r="S46" s="166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25" t="s">
        <v>226</v>
      </c>
      <c r="I47" s="131"/>
      <c r="J47" s="409" t="s">
        <v>108</v>
      </c>
      <c r="K47" s="5"/>
      <c r="L47" s="407" t="s">
        <v>227</v>
      </c>
      <c r="S47" s="33"/>
      <c r="T47" s="33"/>
      <c r="U47" s="33"/>
      <c r="V47" s="33"/>
    </row>
    <row r="48" spans="8:22" ht="13.5">
      <c r="H48" s="426" t="s">
        <v>245</v>
      </c>
      <c r="I48" s="201"/>
      <c r="J48" s="408" t="s">
        <v>77</v>
      </c>
      <c r="K48" s="392"/>
      <c r="L48" s="410" t="s">
        <v>245</v>
      </c>
      <c r="S48" s="33"/>
      <c r="T48" s="33"/>
      <c r="U48" s="33"/>
      <c r="V48" s="33"/>
    </row>
    <row r="49" spans="8:22" ht="13.5">
      <c r="H49" s="60">
        <v>103811</v>
      </c>
      <c r="I49" s="131">
        <v>26</v>
      </c>
      <c r="J49" s="15" t="s">
        <v>43</v>
      </c>
      <c r="K49" s="5">
        <f>SUM(I49)</f>
        <v>26</v>
      </c>
      <c r="L49" s="359">
        <v>107422</v>
      </c>
      <c r="M49" s="1"/>
      <c r="N49" s="143"/>
      <c r="O49" s="143"/>
      <c r="S49" s="33"/>
      <c r="T49" s="33"/>
      <c r="U49" s="33"/>
      <c r="V49" s="33"/>
    </row>
    <row r="50" spans="8:22" ht="13.5">
      <c r="H50" s="60">
        <v>19593</v>
      </c>
      <c r="I50" s="131">
        <v>13</v>
      </c>
      <c r="J50" s="15" t="s">
        <v>7</v>
      </c>
      <c r="K50" s="5">
        <f aca="true" t="shared" si="7" ref="K50:K58">SUM(I50)</f>
        <v>13</v>
      </c>
      <c r="L50" s="359">
        <v>5145</v>
      </c>
      <c r="M50" s="33"/>
      <c r="N50" s="144"/>
      <c r="O50" s="144"/>
      <c r="S50" s="33"/>
      <c r="T50" s="33"/>
      <c r="U50" s="33"/>
      <c r="V50" s="33"/>
    </row>
    <row r="51" spans="8:22" ht="13.5">
      <c r="H51" s="141">
        <v>13250</v>
      </c>
      <c r="I51" s="131">
        <v>34</v>
      </c>
      <c r="J51" s="15" t="s">
        <v>1</v>
      </c>
      <c r="K51" s="5">
        <f t="shared" si="7"/>
        <v>34</v>
      </c>
      <c r="L51" s="359">
        <v>12356</v>
      </c>
      <c r="M51" s="33"/>
      <c r="N51" s="144"/>
      <c r="O51" s="144"/>
      <c r="S51" s="33"/>
      <c r="T51" s="33"/>
      <c r="U51" s="33"/>
      <c r="V51" s="33"/>
    </row>
    <row r="52" spans="8:22" ht="14.25" thickBot="1">
      <c r="H52" s="141">
        <v>10288</v>
      </c>
      <c r="I52" s="131">
        <v>33</v>
      </c>
      <c r="J52" s="15" t="s">
        <v>0</v>
      </c>
      <c r="K52" s="5">
        <f t="shared" si="7"/>
        <v>33</v>
      </c>
      <c r="L52" s="359">
        <v>7072</v>
      </c>
      <c r="M52" s="33"/>
      <c r="N52" s="144"/>
      <c r="O52" s="144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218</v>
      </c>
      <c r="D53" s="85" t="s">
        <v>164</v>
      </c>
      <c r="E53" s="85" t="s">
        <v>75</v>
      </c>
      <c r="F53" s="85" t="s">
        <v>74</v>
      </c>
      <c r="G53" s="85" t="s">
        <v>76</v>
      </c>
      <c r="H53" s="141">
        <v>6907</v>
      </c>
      <c r="I53" s="131">
        <v>25</v>
      </c>
      <c r="J53" s="15" t="s">
        <v>42</v>
      </c>
      <c r="K53" s="5">
        <f t="shared" si="7"/>
        <v>25</v>
      </c>
      <c r="L53" s="359">
        <v>7247</v>
      </c>
      <c r="M53" s="33"/>
      <c r="N53" s="144"/>
      <c r="O53" s="144"/>
      <c r="S53" s="33"/>
      <c r="T53" s="33"/>
      <c r="U53" s="33"/>
      <c r="V53" s="33"/>
    </row>
    <row r="54" spans="1:22" ht="13.5">
      <c r="A54" s="87">
        <v>1</v>
      </c>
      <c r="B54" s="339" t="s">
        <v>43</v>
      </c>
      <c r="C54" s="60">
        <f aca="true" t="shared" si="8" ref="C54:C63">SUM(H49)</f>
        <v>103811</v>
      </c>
      <c r="D54" s="154">
        <f>SUM(L49)</f>
        <v>107422</v>
      </c>
      <c r="E54" s="75">
        <f aca="true" t="shared" si="9" ref="E54:E64">SUM(N63/M63*100)</f>
        <v>95.63603198584958</v>
      </c>
      <c r="F54" s="75">
        <f>SUM(C54/D54*100)</f>
        <v>96.63849118430117</v>
      </c>
      <c r="G54" s="5"/>
      <c r="H54" s="141">
        <v>4499</v>
      </c>
      <c r="I54" s="131">
        <v>24</v>
      </c>
      <c r="J54" s="15" t="s">
        <v>41</v>
      </c>
      <c r="K54" s="5">
        <f t="shared" si="7"/>
        <v>24</v>
      </c>
      <c r="L54" s="359">
        <v>4141</v>
      </c>
      <c r="M54" s="33"/>
      <c r="N54" s="144"/>
      <c r="O54" s="144"/>
      <c r="S54" s="33"/>
      <c r="T54" s="33"/>
      <c r="U54" s="33"/>
      <c r="V54" s="33"/>
    </row>
    <row r="55" spans="1:22" ht="13.5">
      <c r="A55" s="87">
        <v>2</v>
      </c>
      <c r="B55" s="339" t="s">
        <v>7</v>
      </c>
      <c r="C55" s="60">
        <f t="shared" si="8"/>
        <v>19593</v>
      </c>
      <c r="D55" s="154">
        <f aca="true" t="shared" si="10" ref="D55:D64">SUM(L50)</f>
        <v>5145</v>
      </c>
      <c r="E55" s="75">
        <f t="shared" si="9"/>
        <v>93.62993405333079</v>
      </c>
      <c r="F55" s="75">
        <f aca="true" t="shared" si="11" ref="F55:F64">SUM(C55/D55*100)</f>
        <v>380.81632653061223</v>
      </c>
      <c r="G55" s="5"/>
      <c r="H55" s="61">
        <v>4133</v>
      </c>
      <c r="I55" s="131">
        <v>40</v>
      </c>
      <c r="J55" s="15" t="s">
        <v>2</v>
      </c>
      <c r="K55" s="5">
        <f t="shared" si="7"/>
        <v>40</v>
      </c>
      <c r="L55" s="359">
        <v>2608</v>
      </c>
      <c r="M55" s="33"/>
      <c r="N55" s="144"/>
      <c r="O55" s="144"/>
      <c r="S55" s="33"/>
      <c r="T55" s="33"/>
      <c r="U55" s="33"/>
      <c r="V55" s="33"/>
    </row>
    <row r="56" spans="1:22" ht="13.5">
      <c r="A56" s="87">
        <v>3</v>
      </c>
      <c r="B56" s="339" t="s">
        <v>1</v>
      </c>
      <c r="C56" s="60">
        <f t="shared" si="8"/>
        <v>13250</v>
      </c>
      <c r="D56" s="154">
        <f t="shared" si="10"/>
        <v>12356</v>
      </c>
      <c r="E56" s="75">
        <f t="shared" si="9"/>
        <v>92.18673902455994</v>
      </c>
      <c r="F56" s="75">
        <f t="shared" si="11"/>
        <v>107.23535124635804</v>
      </c>
      <c r="G56" s="5"/>
      <c r="H56" s="61">
        <v>2897</v>
      </c>
      <c r="I56" s="131">
        <v>16</v>
      </c>
      <c r="J56" s="15" t="s">
        <v>3</v>
      </c>
      <c r="K56" s="5">
        <f t="shared" si="7"/>
        <v>16</v>
      </c>
      <c r="L56" s="359">
        <v>3053</v>
      </c>
      <c r="M56" s="33"/>
      <c r="N56" s="144"/>
      <c r="O56" s="144"/>
      <c r="S56" s="33"/>
      <c r="T56" s="33"/>
      <c r="U56" s="33"/>
      <c r="V56" s="33"/>
    </row>
    <row r="57" spans="1:22" ht="13.5">
      <c r="A57" s="87">
        <v>4</v>
      </c>
      <c r="B57" s="339" t="s">
        <v>0</v>
      </c>
      <c r="C57" s="60">
        <f t="shared" si="8"/>
        <v>10288</v>
      </c>
      <c r="D57" s="154">
        <f t="shared" si="10"/>
        <v>7072</v>
      </c>
      <c r="E57" s="75">
        <f t="shared" si="9"/>
        <v>109.35374149659864</v>
      </c>
      <c r="F57" s="75">
        <f t="shared" si="11"/>
        <v>145.47511312217193</v>
      </c>
      <c r="G57" s="5"/>
      <c r="H57" s="145">
        <v>2476</v>
      </c>
      <c r="I57" s="131">
        <v>22</v>
      </c>
      <c r="J57" s="15" t="s">
        <v>39</v>
      </c>
      <c r="K57" s="5">
        <f t="shared" si="7"/>
        <v>22</v>
      </c>
      <c r="L57" s="359">
        <v>1863</v>
      </c>
      <c r="M57" s="33"/>
      <c r="N57" s="144"/>
      <c r="O57" s="144"/>
      <c r="S57" s="33"/>
      <c r="T57" s="33"/>
      <c r="U57" s="33"/>
      <c r="V57" s="33"/>
    </row>
    <row r="58" spans="1:22" ht="14.25" thickBot="1">
      <c r="A58" s="87">
        <v>5</v>
      </c>
      <c r="B58" s="339" t="s">
        <v>42</v>
      </c>
      <c r="C58" s="60">
        <f t="shared" si="8"/>
        <v>6907</v>
      </c>
      <c r="D58" s="154">
        <f t="shared" si="10"/>
        <v>7247</v>
      </c>
      <c r="E58" s="75">
        <f t="shared" si="9"/>
        <v>96.41261864879955</v>
      </c>
      <c r="F58" s="75">
        <f t="shared" si="11"/>
        <v>95.30840347730096</v>
      </c>
      <c r="G58" s="16"/>
      <c r="H58" s="398">
        <v>1881</v>
      </c>
      <c r="I58" s="231">
        <v>38</v>
      </c>
      <c r="J58" s="367" t="s">
        <v>52</v>
      </c>
      <c r="K58" s="18">
        <f t="shared" si="7"/>
        <v>38</v>
      </c>
      <c r="L58" s="360">
        <v>2968</v>
      </c>
      <c r="M58" s="33"/>
      <c r="N58" s="144"/>
      <c r="O58" s="144"/>
      <c r="S58" s="33"/>
      <c r="T58" s="33"/>
      <c r="U58" s="33"/>
      <c r="V58" s="33"/>
    </row>
    <row r="59" spans="1:22" ht="14.25" thickTop="1">
      <c r="A59" s="87">
        <v>6</v>
      </c>
      <c r="B59" s="339" t="s">
        <v>41</v>
      </c>
      <c r="C59" s="60">
        <f t="shared" si="8"/>
        <v>4499</v>
      </c>
      <c r="D59" s="154">
        <f t="shared" si="10"/>
        <v>4141</v>
      </c>
      <c r="E59" s="75">
        <f t="shared" si="9"/>
        <v>86.0558530986993</v>
      </c>
      <c r="F59" s="75">
        <f t="shared" si="11"/>
        <v>108.64525476937939</v>
      </c>
      <c r="G59" s="5"/>
      <c r="H59" s="214">
        <v>1072</v>
      </c>
      <c r="I59" s="243">
        <v>15</v>
      </c>
      <c r="J59" s="350" t="s">
        <v>33</v>
      </c>
      <c r="K59" s="12" t="s">
        <v>101</v>
      </c>
      <c r="L59" s="361">
        <v>163723</v>
      </c>
      <c r="M59" s="33"/>
      <c r="N59" s="144"/>
      <c r="O59" s="144"/>
      <c r="S59" s="33"/>
      <c r="T59" s="33"/>
      <c r="U59" s="33"/>
      <c r="V59" s="33"/>
    </row>
    <row r="60" spans="1:22" ht="13.5">
      <c r="A60" s="87">
        <v>7</v>
      </c>
      <c r="B60" s="339" t="s">
        <v>2</v>
      </c>
      <c r="C60" s="60">
        <f t="shared" si="8"/>
        <v>4133</v>
      </c>
      <c r="D60" s="154">
        <f t="shared" si="10"/>
        <v>2608</v>
      </c>
      <c r="E60" s="75">
        <f t="shared" si="9"/>
        <v>170.36273701566364</v>
      </c>
      <c r="F60" s="75">
        <f t="shared" si="11"/>
        <v>158.4739263803681</v>
      </c>
      <c r="G60" s="5"/>
      <c r="H60" s="145">
        <v>1033</v>
      </c>
      <c r="I60" s="243">
        <v>14</v>
      </c>
      <c r="J60" s="15" t="s">
        <v>32</v>
      </c>
      <c r="K60" s="1"/>
      <c r="L60" s="167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9" t="s">
        <v>3</v>
      </c>
      <c r="C61" s="60">
        <f t="shared" si="8"/>
        <v>2897</v>
      </c>
      <c r="D61" s="154">
        <f t="shared" si="10"/>
        <v>3053</v>
      </c>
      <c r="E61" s="75">
        <f t="shared" si="9"/>
        <v>67.2938443670151</v>
      </c>
      <c r="F61" s="75">
        <f t="shared" si="11"/>
        <v>94.89027186374058</v>
      </c>
      <c r="G61" s="15"/>
      <c r="H61" s="145">
        <v>938</v>
      </c>
      <c r="I61" s="243">
        <v>36</v>
      </c>
      <c r="J61" s="15" t="s">
        <v>5</v>
      </c>
      <c r="K61" s="70"/>
      <c r="S61" s="33"/>
      <c r="T61" s="33"/>
      <c r="U61" s="33"/>
      <c r="V61" s="33"/>
    </row>
    <row r="62" spans="1:22" ht="13.5">
      <c r="A62" s="87">
        <v>9</v>
      </c>
      <c r="B62" s="339" t="s">
        <v>39</v>
      </c>
      <c r="C62" s="60">
        <f t="shared" si="8"/>
        <v>2476</v>
      </c>
      <c r="D62" s="154">
        <f t="shared" si="10"/>
        <v>1863</v>
      </c>
      <c r="E62" s="75">
        <f t="shared" si="9"/>
        <v>111.98552691090005</v>
      </c>
      <c r="F62" s="75">
        <f t="shared" si="11"/>
        <v>132.90391841116477</v>
      </c>
      <c r="G62" s="16"/>
      <c r="H62" s="214">
        <v>758</v>
      </c>
      <c r="I62" s="393">
        <v>12</v>
      </c>
      <c r="J62" s="15" t="s">
        <v>31</v>
      </c>
      <c r="K62" s="70"/>
      <c r="L62" s="1" t="s">
        <v>92</v>
      </c>
      <c r="M62" s="147" t="s">
        <v>94</v>
      </c>
      <c r="N62" s="59" t="s">
        <v>115</v>
      </c>
      <c r="S62" s="33"/>
      <c r="T62" s="33"/>
      <c r="U62" s="33"/>
      <c r="V62" s="33"/>
    </row>
    <row r="63" spans="1:22" ht="14.25" thickBot="1">
      <c r="A63" s="90">
        <v>10</v>
      </c>
      <c r="B63" s="344" t="s">
        <v>52</v>
      </c>
      <c r="C63" s="60">
        <f t="shared" si="8"/>
        <v>1881</v>
      </c>
      <c r="D63" s="238">
        <f t="shared" si="10"/>
        <v>2968</v>
      </c>
      <c r="E63" s="89">
        <f t="shared" si="9"/>
        <v>103.06849315068493</v>
      </c>
      <c r="F63" s="75">
        <f t="shared" si="11"/>
        <v>63.376010781671155</v>
      </c>
      <c r="G63" s="146"/>
      <c r="H63" s="145">
        <v>709</v>
      </c>
      <c r="I63" s="131">
        <v>23</v>
      </c>
      <c r="J63" s="15" t="s">
        <v>40</v>
      </c>
      <c r="K63" s="5">
        <f>SUM(K49)</f>
        <v>26</v>
      </c>
      <c r="L63" s="339" t="s">
        <v>43</v>
      </c>
      <c r="M63" s="374">
        <v>108548</v>
      </c>
      <c r="N63" s="142">
        <f>SUM(H49)</f>
        <v>103811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82</v>
      </c>
      <c r="C64" s="159">
        <f>SUM(H89)</f>
        <v>176227</v>
      </c>
      <c r="D64" s="239">
        <f t="shared" si="10"/>
        <v>163723</v>
      </c>
      <c r="E64" s="89">
        <f t="shared" si="9"/>
        <v>95.86880715478645</v>
      </c>
      <c r="F64" s="96">
        <f t="shared" si="11"/>
        <v>107.6372898126714</v>
      </c>
      <c r="G64" s="95"/>
      <c r="H64" s="400">
        <v>579</v>
      </c>
      <c r="I64" s="131">
        <v>21</v>
      </c>
      <c r="J64" s="15" t="s">
        <v>38</v>
      </c>
      <c r="K64" s="5">
        <f aca="true" t="shared" si="12" ref="K64:K72">SUM(K50)</f>
        <v>13</v>
      </c>
      <c r="L64" s="339" t="s">
        <v>7</v>
      </c>
      <c r="M64" s="374">
        <v>20926</v>
      </c>
      <c r="N64" s="142">
        <f aca="true" t="shared" si="13" ref="N64:N72">SUM(H50)</f>
        <v>19593</v>
      </c>
      <c r="O64" s="60"/>
      <c r="S64" s="33"/>
      <c r="T64" s="33"/>
      <c r="U64" s="33"/>
      <c r="V64" s="33"/>
    </row>
    <row r="65" spans="8:22" ht="13.5">
      <c r="H65" s="60">
        <v>448</v>
      </c>
      <c r="I65" s="131">
        <v>31</v>
      </c>
      <c r="J65" s="15" t="s">
        <v>95</v>
      </c>
      <c r="K65" s="5">
        <f t="shared" si="12"/>
        <v>34</v>
      </c>
      <c r="L65" s="339" t="s">
        <v>1</v>
      </c>
      <c r="M65" s="374">
        <v>14373</v>
      </c>
      <c r="N65" s="142">
        <f t="shared" si="13"/>
        <v>13250</v>
      </c>
      <c r="O65" s="61"/>
      <c r="S65" s="33"/>
      <c r="T65" s="33"/>
      <c r="U65" s="33"/>
      <c r="V65" s="33"/>
    </row>
    <row r="66" spans="8:22" ht="13.5">
      <c r="H66" s="141">
        <v>257</v>
      </c>
      <c r="I66" s="131">
        <v>17</v>
      </c>
      <c r="J66" s="15" t="s">
        <v>34</v>
      </c>
      <c r="K66" s="5">
        <f t="shared" si="12"/>
        <v>33</v>
      </c>
      <c r="L66" s="339" t="s">
        <v>0</v>
      </c>
      <c r="M66" s="374">
        <v>9408</v>
      </c>
      <c r="N66" s="142">
        <f t="shared" si="13"/>
        <v>10288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1">
        <v>199</v>
      </c>
      <c r="I67" s="131">
        <v>3</v>
      </c>
      <c r="J67" s="15" t="s">
        <v>22</v>
      </c>
      <c r="K67" s="5">
        <f t="shared" si="12"/>
        <v>25</v>
      </c>
      <c r="L67" s="339" t="s">
        <v>42</v>
      </c>
      <c r="M67" s="374">
        <v>7164</v>
      </c>
      <c r="N67" s="142">
        <f t="shared" si="13"/>
        <v>6907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199</v>
      </c>
      <c r="I68" s="131">
        <v>30</v>
      </c>
      <c r="J68" s="15" t="s">
        <v>47</v>
      </c>
      <c r="K68" s="5">
        <f t="shared" si="12"/>
        <v>24</v>
      </c>
      <c r="L68" s="339" t="s">
        <v>41</v>
      </c>
      <c r="M68" s="374">
        <v>5228</v>
      </c>
      <c r="N68" s="142">
        <f t="shared" si="13"/>
        <v>4499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193</v>
      </c>
      <c r="I69" s="131">
        <v>1</v>
      </c>
      <c r="J69" s="15" t="s">
        <v>4</v>
      </c>
      <c r="K69" s="5">
        <f t="shared" si="12"/>
        <v>40</v>
      </c>
      <c r="L69" s="339" t="s">
        <v>2</v>
      </c>
      <c r="M69" s="374">
        <v>2426</v>
      </c>
      <c r="N69" s="142">
        <f t="shared" si="13"/>
        <v>4133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52</v>
      </c>
      <c r="I70" s="131">
        <v>37</v>
      </c>
      <c r="J70" s="15" t="s">
        <v>51</v>
      </c>
      <c r="K70" s="5">
        <f t="shared" si="12"/>
        <v>16</v>
      </c>
      <c r="L70" s="339" t="s">
        <v>3</v>
      </c>
      <c r="M70" s="374">
        <v>4305</v>
      </c>
      <c r="N70" s="142">
        <f t="shared" si="13"/>
        <v>2897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31</v>
      </c>
      <c r="I71" s="131">
        <v>29</v>
      </c>
      <c r="J71" s="15" t="s">
        <v>210</v>
      </c>
      <c r="K71" s="5">
        <f t="shared" si="12"/>
        <v>22</v>
      </c>
      <c r="L71" s="339" t="s">
        <v>39</v>
      </c>
      <c r="M71" s="374">
        <v>2211</v>
      </c>
      <c r="N71" s="142">
        <f t="shared" si="13"/>
        <v>2476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1">
        <v>21</v>
      </c>
      <c r="I72" s="131">
        <v>19</v>
      </c>
      <c r="J72" s="15" t="s">
        <v>36</v>
      </c>
      <c r="K72" s="5">
        <f t="shared" si="12"/>
        <v>38</v>
      </c>
      <c r="L72" s="344" t="s">
        <v>52</v>
      </c>
      <c r="M72" s="375">
        <v>1825</v>
      </c>
      <c r="N72" s="370">
        <f t="shared" si="13"/>
        <v>1881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3</v>
      </c>
      <c r="I73" s="131">
        <v>11</v>
      </c>
      <c r="J73" s="15" t="s">
        <v>30</v>
      </c>
      <c r="K73" s="60"/>
      <c r="L73" s="371" t="s">
        <v>190</v>
      </c>
      <c r="M73" s="373">
        <v>183821</v>
      </c>
      <c r="N73" s="372">
        <f>SUM(H89)</f>
        <v>176227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1">
        <v>2</v>
      </c>
      <c r="J74" s="15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1">
        <v>0</v>
      </c>
      <c r="I75" s="131">
        <v>4</v>
      </c>
      <c r="J75" s="15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15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1">
        <v>0</v>
      </c>
      <c r="I77" s="131">
        <v>6</v>
      </c>
      <c r="J77" s="15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2">
        <v>0</v>
      </c>
      <c r="I78" s="131">
        <v>7</v>
      </c>
      <c r="J78" s="15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1">
        <v>0</v>
      </c>
      <c r="I79" s="131">
        <v>8</v>
      </c>
      <c r="J79" s="15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9</v>
      </c>
      <c r="J80" s="15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10</v>
      </c>
      <c r="J81" s="15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18</v>
      </c>
      <c r="J82" s="1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1">
        <v>0</v>
      </c>
      <c r="I83" s="131">
        <v>20</v>
      </c>
      <c r="J83" s="1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1">
        <v>0</v>
      </c>
      <c r="I84" s="131">
        <v>27</v>
      </c>
      <c r="J84" s="1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1">
        <v>0</v>
      </c>
      <c r="I85" s="131">
        <v>28</v>
      </c>
      <c r="J85" s="1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1">
        <v>0</v>
      </c>
      <c r="I86" s="131">
        <v>32</v>
      </c>
      <c r="J86" s="1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15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197">
        <f>SUM(H49:H88)</f>
        <v>176227</v>
      </c>
      <c r="I89" s="131"/>
      <c r="J89" s="5" t="s">
        <v>202</v>
      </c>
      <c r="L89" s="66"/>
      <c r="M89" s="33"/>
      <c r="N89" s="33"/>
      <c r="O89" s="33"/>
    </row>
    <row r="90" spans="9:16" ht="13.5">
      <c r="I90" s="368"/>
      <c r="J90" s="125"/>
      <c r="L90" s="66"/>
      <c r="M90" s="33"/>
      <c r="N90" s="33"/>
      <c r="O90" s="33"/>
      <c r="P90" s="1"/>
    </row>
    <row r="91" spans="9:16" ht="18.75">
      <c r="I91" s="143"/>
      <c r="J91" s="41"/>
      <c r="L91" s="66"/>
      <c r="M91" s="33"/>
      <c r="N91" s="33"/>
      <c r="O91" s="33"/>
      <c r="P91" s="64"/>
    </row>
    <row r="92" spans="9:16" ht="13.5">
      <c r="I92" s="143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98</v>
      </c>
      <c r="J1" s="160"/>
      <c r="Q1" s="33"/>
      <c r="R1" s="17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28" t="s">
        <v>226</v>
      </c>
      <c r="I2" s="131"/>
      <c r="J2" s="427" t="s">
        <v>249</v>
      </c>
      <c r="K2" s="5"/>
      <c r="L2" s="411" t="s">
        <v>227</v>
      </c>
      <c r="Q2" s="1"/>
      <c r="R2" s="171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406" t="s">
        <v>245</v>
      </c>
      <c r="I3" s="131"/>
      <c r="J3" s="252" t="s">
        <v>246</v>
      </c>
      <c r="K3" s="5"/>
      <c r="L3" s="59" t="s">
        <v>245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2">
        <v>43547</v>
      </c>
      <c r="I4" s="131">
        <v>33</v>
      </c>
      <c r="J4" s="44" t="s">
        <v>0</v>
      </c>
      <c r="K4" s="194">
        <f>SUM(I4)</f>
        <v>33</v>
      </c>
      <c r="L4" s="379">
        <v>47482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1">
        <v>29856</v>
      </c>
      <c r="I5" s="131">
        <v>31</v>
      </c>
      <c r="J5" s="44" t="s">
        <v>95</v>
      </c>
      <c r="K5" s="194">
        <f aca="true" t="shared" si="0" ref="K5:K13">SUM(I5)</f>
        <v>31</v>
      </c>
      <c r="L5" s="379">
        <v>34225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61">
        <v>29794</v>
      </c>
      <c r="I6" s="131">
        <v>3</v>
      </c>
      <c r="J6" s="44" t="s">
        <v>22</v>
      </c>
      <c r="K6" s="194">
        <f t="shared" si="0"/>
        <v>3</v>
      </c>
      <c r="L6" s="379">
        <v>10731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1">
        <v>14641</v>
      </c>
      <c r="I7" s="131">
        <v>2</v>
      </c>
      <c r="J7" s="44" t="s">
        <v>6</v>
      </c>
      <c r="K7" s="194">
        <f t="shared" si="0"/>
        <v>2</v>
      </c>
      <c r="L7" s="379">
        <v>33660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1">
        <v>14406</v>
      </c>
      <c r="I8" s="131">
        <v>13</v>
      </c>
      <c r="J8" s="44" t="s">
        <v>7</v>
      </c>
      <c r="K8" s="194">
        <f t="shared" si="0"/>
        <v>13</v>
      </c>
      <c r="L8" s="379">
        <v>14947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1">
        <v>13399</v>
      </c>
      <c r="I9" s="131">
        <v>16</v>
      </c>
      <c r="J9" s="44" t="s">
        <v>3</v>
      </c>
      <c r="K9" s="194">
        <f t="shared" si="0"/>
        <v>16</v>
      </c>
      <c r="L9" s="379">
        <v>15066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1">
        <v>12884</v>
      </c>
      <c r="I10" s="131">
        <v>40</v>
      </c>
      <c r="J10" s="44" t="s">
        <v>2</v>
      </c>
      <c r="K10" s="194">
        <f t="shared" si="0"/>
        <v>40</v>
      </c>
      <c r="L10" s="379">
        <v>23766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1">
        <v>11255</v>
      </c>
      <c r="I11" s="131">
        <v>34</v>
      </c>
      <c r="J11" s="44" t="s">
        <v>1</v>
      </c>
      <c r="K11" s="194">
        <f t="shared" si="0"/>
        <v>34</v>
      </c>
      <c r="L11" s="379">
        <v>11842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1">
        <v>9671</v>
      </c>
      <c r="I12" s="131">
        <v>38</v>
      </c>
      <c r="J12" s="44" t="s">
        <v>52</v>
      </c>
      <c r="K12" s="194">
        <f t="shared" si="0"/>
        <v>38</v>
      </c>
      <c r="L12" s="379">
        <v>8168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5">
        <v>9217</v>
      </c>
      <c r="I13" s="231">
        <v>17</v>
      </c>
      <c r="J13" s="80" t="s">
        <v>34</v>
      </c>
      <c r="K13" s="194">
        <f t="shared" si="0"/>
        <v>17</v>
      </c>
      <c r="L13" s="380">
        <v>9158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1">
        <v>6789</v>
      </c>
      <c r="I14" s="201">
        <v>36</v>
      </c>
      <c r="J14" s="79" t="s">
        <v>5</v>
      </c>
      <c r="K14" s="168" t="s">
        <v>9</v>
      </c>
      <c r="L14" s="381">
        <v>240116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1">
        <v>5836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4345</v>
      </c>
      <c r="I16" s="131">
        <v>4</v>
      </c>
      <c r="J16" s="44" t="s">
        <v>23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1">
        <v>3732</v>
      </c>
      <c r="I17" s="131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2">
        <v>3680</v>
      </c>
      <c r="I18" s="131">
        <v>25</v>
      </c>
      <c r="J18" s="44" t="s">
        <v>42</v>
      </c>
      <c r="K18" s="1"/>
      <c r="L18" s="429" t="s">
        <v>249</v>
      </c>
      <c r="M18" t="s">
        <v>94</v>
      </c>
      <c r="N18" s="59" t="s">
        <v>115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2">
        <v>2249</v>
      </c>
      <c r="I19" s="131">
        <v>24</v>
      </c>
      <c r="J19" s="44" t="s">
        <v>41</v>
      </c>
      <c r="K19" s="194">
        <f>SUM(I4)</f>
        <v>33</v>
      </c>
      <c r="L19" s="44" t="s">
        <v>0</v>
      </c>
      <c r="M19" s="356">
        <v>37342</v>
      </c>
      <c r="N19" s="142">
        <f>SUM(H4)</f>
        <v>43547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218</v>
      </c>
      <c r="D20" s="85" t="s">
        <v>164</v>
      </c>
      <c r="E20" s="85" t="s">
        <v>75</v>
      </c>
      <c r="F20" s="85" t="s">
        <v>74</v>
      </c>
      <c r="G20" s="86" t="s">
        <v>76</v>
      </c>
      <c r="H20" s="141">
        <v>1856</v>
      </c>
      <c r="I20" s="131">
        <v>39</v>
      </c>
      <c r="J20" s="44" t="s">
        <v>53</v>
      </c>
      <c r="K20" s="194">
        <f aca="true" t="shared" si="1" ref="K20:K28">SUM(I5)</f>
        <v>31</v>
      </c>
      <c r="L20" s="44" t="s">
        <v>95</v>
      </c>
      <c r="M20" s="357">
        <v>29933</v>
      </c>
      <c r="N20" s="142">
        <f aca="true" t="shared" si="2" ref="N20:N28">SUM(H5)</f>
        <v>29856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43547</v>
      </c>
      <c r="D21" s="9">
        <f>SUM(L4)</f>
        <v>47482</v>
      </c>
      <c r="E21" s="75">
        <f aca="true" t="shared" si="3" ref="E21:E30">SUM(N19/M19*100)</f>
        <v>116.61667827111563</v>
      </c>
      <c r="F21" s="75">
        <f aca="true" t="shared" si="4" ref="F21:F31">SUM(C21/D21*100)</f>
        <v>91.71264900383304</v>
      </c>
      <c r="G21" s="88"/>
      <c r="H21" s="61">
        <v>1563</v>
      </c>
      <c r="I21" s="131">
        <v>14</v>
      </c>
      <c r="J21" s="44" t="s">
        <v>32</v>
      </c>
      <c r="K21" s="194">
        <f t="shared" si="1"/>
        <v>3</v>
      </c>
      <c r="L21" s="44" t="s">
        <v>22</v>
      </c>
      <c r="M21" s="357">
        <v>31126</v>
      </c>
      <c r="N21" s="142">
        <f t="shared" si="2"/>
        <v>29794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95</v>
      </c>
      <c r="C22" s="60">
        <f aca="true" t="shared" si="5" ref="C22:C30">SUM(H5)</f>
        <v>29856</v>
      </c>
      <c r="D22" s="9">
        <f aca="true" t="shared" si="6" ref="D22:D30">SUM(L5)</f>
        <v>34225</v>
      </c>
      <c r="E22" s="75">
        <f t="shared" si="3"/>
        <v>99.7427588280493</v>
      </c>
      <c r="F22" s="75">
        <f t="shared" si="4"/>
        <v>87.23447772096421</v>
      </c>
      <c r="G22" s="88"/>
      <c r="H22" s="141">
        <v>1300</v>
      </c>
      <c r="I22" s="131">
        <v>12</v>
      </c>
      <c r="J22" s="44" t="s">
        <v>31</v>
      </c>
      <c r="K22" s="194">
        <f t="shared" si="1"/>
        <v>2</v>
      </c>
      <c r="L22" s="44" t="s">
        <v>6</v>
      </c>
      <c r="M22" s="357">
        <v>13873</v>
      </c>
      <c r="N22" s="142">
        <f t="shared" si="2"/>
        <v>14641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29794</v>
      </c>
      <c r="D23" s="9">
        <f t="shared" si="6"/>
        <v>10731</v>
      </c>
      <c r="E23" s="75">
        <f t="shared" si="3"/>
        <v>95.72061941785003</v>
      </c>
      <c r="F23" s="75">
        <f t="shared" si="4"/>
        <v>277.6442083682788</v>
      </c>
      <c r="G23" s="88"/>
      <c r="H23" s="141">
        <v>1019</v>
      </c>
      <c r="I23" s="131">
        <v>22</v>
      </c>
      <c r="J23" s="44" t="s">
        <v>39</v>
      </c>
      <c r="K23" s="194">
        <f t="shared" si="1"/>
        <v>13</v>
      </c>
      <c r="L23" s="44" t="s">
        <v>7</v>
      </c>
      <c r="M23" s="357">
        <v>16051</v>
      </c>
      <c r="N23" s="142">
        <f t="shared" si="2"/>
        <v>14406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14641</v>
      </c>
      <c r="D24" s="9">
        <f t="shared" si="6"/>
        <v>33660</v>
      </c>
      <c r="E24" s="75">
        <f t="shared" si="3"/>
        <v>105.53593310747496</v>
      </c>
      <c r="F24" s="75">
        <f t="shared" si="4"/>
        <v>43.49673202614379</v>
      </c>
      <c r="G24" s="88"/>
      <c r="H24" s="141">
        <v>625</v>
      </c>
      <c r="I24" s="131">
        <v>19</v>
      </c>
      <c r="J24" s="44" t="s">
        <v>36</v>
      </c>
      <c r="K24" s="194">
        <f t="shared" si="1"/>
        <v>16</v>
      </c>
      <c r="L24" s="44" t="s">
        <v>3</v>
      </c>
      <c r="M24" s="357">
        <v>12772</v>
      </c>
      <c r="N24" s="142">
        <f t="shared" si="2"/>
        <v>13399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14406</v>
      </c>
      <c r="D25" s="9">
        <f t="shared" si="6"/>
        <v>14947</v>
      </c>
      <c r="E25" s="75">
        <f t="shared" si="3"/>
        <v>89.751417357174</v>
      </c>
      <c r="F25" s="75">
        <f t="shared" si="4"/>
        <v>96.38054459088781</v>
      </c>
      <c r="G25" s="98"/>
      <c r="H25" s="141">
        <v>409</v>
      </c>
      <c r="I25" s="131">
        <v>10</v>
      </c>
      <c r="J25" s="44" t="s">
        <v>29</v>
      </c>
      <c r="K25" s="194">
        <f t="shared" si="1"/>
        <v>40</v>
      </c>
      <c r="L25" s="44" t="s">
        <v>2</v>
      </c>
      <c r="M25" s="357">
        <v>13764</v>
      </c>
      <c r="N25" s="142">
        <f t="shared" si="2"/>
        <v>12884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3</v>
      </c>
      <c r="C26" s="60">
        <f t="shared" si="5"/>
        <v>13399</v>
      </c>
      <c r="D26" s="9">
        <f t="shared" si="6"/>
        <v>15066</v>
      </c>
      <c r="E26" s="75">
        <f t="shared" si="3"/>
        <v>104.90917632320702</v>
      </c>
      <c r="F26" s="75">
        <f t="shared" si="4"/>
        <v>88.93535112173106</v>
      </c>
      <c r="G26" s="88"/>
      <c r="H26" s="141">
        <v>350</v>
      </c>
      <c r="I26" s="131">
        <v>11</v>
      </c>
      <c r="J26" s="44" t="s">
        <v>30</v>
      </c>
      <c r="K26" s="194">
        <f t="shared" si="1"/>
        <v>34</v>
      </c>
      <c r="L26" s="44" t="s">
        <v>1</v>
      </c>
      <c r="M26" s="357">
        <v>10934</v>
      </c>
      <c r="N26" s="142">
        <f t="shared" si="2"/>
        <v>11255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2</v>
      </c>
      <c r="C27" s="60">
        <f t="shared" si="5"/>
        <v>12884</v>
      </c>
      <c r="D27" s="9">
        <f t="shared" si="6"/>
        <v>23766</v>
      </c>
      <c r="E27" s="75">
        <f t="shared" si="3"/>
        <v>93.606509735542</v>
      </c>
      <c r="F27" s="75">
        <f t="shared" si="4"/>
        <v>54.21189935201548</v>
      </c>
      <c r="G27" s="88"/>
      <c r="H27" s="141">
        <v>310</v>
      </c>
      <c r="I27" s="131">
        <v>1</v>
      </c>
      <c r="J27" s="44" t="s">
        <v>4</v>
      </c>
      <c r="K27" s="194">
        <f t="shared" si="1"/>
        <v>38</v>
      </c>
      <c r="L27" s="44" t="s">
        <v>52</v>
      </c>
      <c r="M27" s="357">
        <v>11445</v>
      </c>
      <c r="N27" s="142">
        <f t="shared" si="2"/>
        <v>9671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1</v>
      </c>
      <c r="C28" s="60">
        <f t="shared" si="5"/>
        <v>11255</v>
      </c>
      <c r="D28" s="9">
        <f t="shared" si="6"/>
        <v>11842</v>
      </c>
      <c r="E28" s="75">
        <f t="shared" si="3"/>
        <v>102.93579659776843</v>
      </c>
      <c r="F28" s="75">
        <f t="shared" si="4"/>
        <v>95.04306704948489</v>
      </c>
      <c r="G28" s="99"/>
      <c r="H28" s="141">
        <v>243</v>
      </c>
      <c r="I28" s="131">
        <v>18</v>
      </c>
      <c r="J28" s="44" t="s">
        <v>35</v>
      </c>
      <c r="K28" s="412">
        <f t="shared" si="1"/>
        <v>17</v>
      </c>
      <c r="L28" s="114" t="s">
        <v>34</v>
      </c>
      <c r="M28" s="413">
        <v>9871</v>
      </c>
      <c r="N28" s="370">
        <f t="shared" si="2"/>
        <v>9217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52</v>
      </c>
      <c r="C29" s="60">
        <f t="shared" si="5"/>
        <v>9671</v>
      </c>
      <c r="D29" s="9">
        <f t="shared" si="6"/>
        <v>8168</v>
      </c>
      <c r="E29" s="75">
        <f t="shared" si="3"/>
        <v>84.49978156400175</v>
      </c>
      <c r="F29" s="75">
        <f t="shared" si="4"/>
        <v>118.40107737512243</v>
      </c>
      <c r="G29" s="98"/>
      <c r="H29" s="141">
        <v>178</v>
      </c>
      <c r="I29" s="131">
        <v>27</v>
      </c>
      <c r="J29" s="44" t="s">
        <v>44</v>
      </c>
      <c r="K29" s="188"/>
      <c r="L29" s="188" t="s">
        <v>93</v>
      </c>
      <c r="M29" s="414">
        <v>218170</v>
      </c>
      <c r="N29" s="385">
        <f>SUM(H44)</f>
        <v>223694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34</v>
      </c>
      <c r="C30" s="60">
        <f t="shared" si="5"/>
        <v>9217</v>
      </c>
      <c r="D30" s="9">
        <f t="shared" si="6"/>
        <v>9158</v>
      </c>
      <c r="E30" s="83">
        <f t="shared" si="3"/>
        <v>93.37453145577955</v>
      </c>
      <c r="F30" s="89">
        <f t="shared" si="4"/>
        <v>100.64424546844289</v>
      </c>
      <c r="G30" s="101"/>
      <c r="H30" s="141">
        <v>178</v>
      </c>
      <c r="I30" s="131">
        <v>32</v>
      </c>
      <c r="J30" s="114" t="s">
        <v>49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83</v>
      </c>
      <c r="C31" s="93">
        <f>SUM(H44)</f>
        <v>223694</v>
      </c>
      <c r="D31" s="93">
        <f>SUM(L14)</f>
        <v>240116</v>
      </c>
      <c r="E31" s="96">
        <f>SUM(N29/M29*100)</f>
        <v>102.53197048173443</v>
      </c>
      <c r="F31" s="89">
        <f t="shared" si="4"/>
        <v>93.16080561062154</v>
      </c>
      <c r="G31" s="97"/>
      <c r="H31" s="141">
        <v>166</v>
      </c>
      <c r="I31" s="131">
        <v>15</v>
      </c>
      <c r="J31" s="169" t="s">
        <v>33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73</v>
      </c>
      <c r="I32" s="131">
        <v>20</v>
      </c>
      <c r="J32" s="169" t="s">
        <v>37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1">
        <v>44</v>
      </c>
      <c r="I33" s="131">
        <v>37</v>
      </c>
      <c r="J33" s="169" t="s">
        <v>51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1">
        <v>26</v>
      </c>
      <c r="I34" s="131">
        <v>5</v>
      </c>
      <c r="J34" s="169" t="s">
        <v>24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2">
        <v>25</v>
      </c>
      <c r="I35" s="131">
        <v>21</v>
      </c>
      <c r="J35" s="169" t="s">
        <v>38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2">
        <v>24</v>
      </c>
      <c r="I36" s="131">
        <v>6</v>
      </c>
      <c r="J36" s="169" t="s">
        <v>25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1">
        <v>3</v>
      </c>
      <c r="I37" s="131">
        <v>23</v>
      </c>
      <c r="J37" s="169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1">
        <v>1</v>
      </c>
      <c r="I38" s="131">
        <v>28</v>
      </c>
      <c r="J38" s="169" t="s">
        <v>45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1">
        <v>0</v>
      </c>
      <c r="I39" s="131">
        <v>7</v>
      </c>
      <c r="J39" s="169" t="s">
        <v>26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1">
        <v>0</v>
      </c>
      <c r="I40" s="131">
        <v>8</v>
      </c>
      <c r="J40" s="169" t="s">
        <v>27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1">
        <v>0</v>
      </c>
      <c r="I41" s="131">
        <v>29</v>
      </c>
      <c r="J41" s="169" t="s">
        <v>80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1">
        <v>0</v>
      </c>
      <c r="I42" s="131">
        <v>30</v>
      </c>
      <c r="J42" s="169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1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8">
        <f>SUM(H4:H43)</f>
        <v>223694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7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1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30" t="s">
        <v>226</v>
      </c>
      <c r="I48" s="131"/>
      <c r="J48" s="431" t="s">
        <v>184</v>
      </c>
      <c r="K48" s="5"/>
      <c r="L48" s="407" t="s">
        <v>227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9" t="s">
        <v>245</v>
      </c>
      <c r="I49" s="131"/>
      <c r="J49" s="252" t="s">
        <v>21</v>
      </c>
      <c r="K49" s="5"/>
      <c r="L49" s="150" t="s">
        <v>245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55012</v>
      </c>
      <c r="I50" s="131">
        <v>16</v>
      </c>
      <c r="J50" s="44" t="s">
        <v>3</v>
      </c>
      <c r="K50" s="199">
        <f>SUM(I50)</f>
        <v>16</v>
      </c>
      <c r="L50" s="359">
        <v>58189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5227</v>
      </c>
      <c r="I51" s="131">
        <v>40</v>
      </c>
      <c r="J51" s="44" t="s">
        <v>2</v>
      </c>
      <c r="K51" s="199">
        <f aca="true" t="shared" si="7" ref="K51:K59">SUM(I51)</f>
        <v>40</v>
      </c>
      <c r="L51" s="359">
        <v>1996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4474</v>
      </c>
      <c r="I52" s="131">
        <v>26</v>
      </c>
      <c r="J52" s="44" t="s">
        <v>43</v>
      </c>
      <c r="K52" s="199">
        <f t="shared" si="7"/>
        <v>26</v>
      </c>
      <c r="L52" s="359">
        <v>4929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218</v>
      </c>
      <c r="D53" s="85" t="s">
        <v>164</v>
      </c>
      <c r="E53" s="85" t="s">
        <v>75</v>
      </c>
      <c r="F53" s="85" t="s">
        <v>74</v>
      </c>
      <c r="G53" s="86" t="s">
        <v>76</v>
      </c>
      <c r="H53" s="61">
        <v>2328</v>
      </c>
      <c r="I53" s="131">
        <v>38</v>
      </c>
      <c r="J53" s="44" t="s">
        <v>52</v>
      </c>
      <c r="K53" s="199">
        <f t="shared" si="7"/>
        <v>38</v>
      </c>
      <c r="L53" s="359">
        <v>1982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55012</v>
      </c>
      <c r="D54" s="154">
        <f>SUM(L50)</f>
        <v>58189</v>
      </c>
      <c r="E54" s="75">
        <f aca="true" t="shared" si="8" ref="E54:E63">SUM(N67/M67*100)</f>
        <v>101.74971331335773</v>
      </c>
      <c r="F54" s="75">
        <f aca="true" t="shared" si="9" ref="F54:F61">SUM(C54/D54*100)</f>
        <v>94.54020519342143</v>
      </c>
      <c r="G54" s="88"/>
      <c r="H54" s="61">
        <v>1643</v>
      </c>
      <c r="I54" s="131">
        <v>33</v>
      </c>
      <c r="J54" s="44" t="s">
        <v>0</v>
      </c>
      <c r="K54" s="199">
        <f t="shared" si="7"/>
        <v>33</v>
      </c>
      <c r="L54" s="359">
        <v>2149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2</v>
      </c>
      <c r="C55" s="60">
        <f aca="true" t="shared" si="10" ref="C55:C63">SUM(H51)</f>
        <v>5227</v>
      </c>
      <c r="D55" s="154">
        <f aca="true" t="shared" si="11" ref="D55:D63">SUM(L51)</f>
        <v>1996</v>
      </c>
      <c r="E55" s="75">
        <f t="shared" si="8"/>
        <v>118.82245964992045</v>
      </c>
      <c r="F55" s="75">
        <f t="shared" si="9"/>
        <v>261.87374749498997</v>
      </c>
      <c r="G55" s="88"/>
      <c r="H55" s="61">
        <v>1516</v>
      </c>
      <c r="I55" s="131">
        <v>36</v>
      </c>
      <c r="J55" s="44" t="s">
        <v>5</v>
      </c>
      <c r="K55" s="199">
        <f t="shared" si="7"/>
        <v>36</v>
      </c>
      <c r="L55" s="359">
        <v>1686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43</v>
      </c>
      <c r="C56" s="60">
        <f t="shared" si="10"/>
        <v>4474</v>
      </c>
      <c r="D56" s="154">
        <f t="shared" si="11"/>
        <v>4929</v>
      </c>
      <c r="E56" s="75">
        <f t="shared" si="8"/>
        <v>93.99159663865547</v>
      </c>
      <c r="F56" s="75">
        <f t="shared" si="9"/>
        <v>90.76891864475553</v>
      </c>
      <c r="G56" s="88"/>
      <c r="H56" s="61">
        <v>1368</v>
      </c>
      <c r="I56" s="131">
        <v>25</v>
      </c>
      <c r="J56" s="44" t="s">
        <v>42</v>
      </c>
      <c r="K56" s="199">
        <f t="shared" si="7"/>
        <v>25</v>
      </c>
      <c r="L56" s="359">
        <v>1144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52</v>
      </c>
      <c r="C57" s="60">
        <f t="shared" si="10"/>
        <v>2328</v>
      </c>
      <c r="D57" s="154">
        <f t="shared" si="11"/>
        <v>1982</v>
      </c>
      <c r="E57" s="75">
        <f t="shared" si="8"/>
        <v>214.1674333026679</v>
      </c>
      <c r="F57" s="75">
        <f t="shared" si="9"/>
        <v>117.45711402623613</v>
      </c>
      <c r="G57" s="88"/>
      <c r="H57" s="61">
        <v>1306</v>
      </c>
      <c r="I57" s="131">
        <v>34</v>
      </c>
      <c r="J57" s="44" t="s">
        <v>1</v>
      </c>
      <c r="K57" s="199">
        <f t="shared" si="7"/>
        <v>34</v>
      </c>
      <c r="L57" s="359">
        <v>1529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0</v>
      </c>
      <c r="C58" s="60">
        <f t="shared" si="10"/>
        <v>1643</v>
      </c>
      <c r="D58" s="154">
        <f t="shared" si="11"/>
        <v>2149</v>
      </c>
      <c r="E58" s="75">
        <f t="shared" si="8"/>
        <v>58.28307910606598</v>
      </c>
      <c r="F58" s="75">
        <f t="shared" si="9"/>
        <v>76.45416472778037</v>
      </c>
      <c r="G58" s="98"/>
      <c r="H58" s="61">
        <v>428</v>
      </c>
      <c r="I58" s="131">
        <v>19</v>
      </c>
      <c r="J58" s="44" t="s">
        <v>36</v>
      </c>
      <c r="K58" s="199">
        <f t="shared" si="7"/>
        <v>19</v>
      </c>
      <c r="L58" s="359">
        <v>612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5</v>
      </c>
      <c r="C59" s="60">
        <f t="shared" si="10"/>
        <v>1516</v>
      </c>
      <c r="D59" s="154">
        <f t="shared" si="11"/>
        <v>1686</v>
      </c>
      <c r="E59" s="75">
        <f t="shared" si="8"/>
        <v>79.78947368421052</v>
      </c>
      <c r="F59" s="75">
        <f t="shared" si="9"/>
        <v>89.91696322657177</v>
      </c>
      <c r="G59" s="88"/>
      <c r="H59" s="351">
        <v>375</v>
      </c>
      <c r="I59" s="231">
        <v>24</v>
      </c>
      <c r="J59" s="80" t="s">
        <v>41</v>
      </c>
      <c r="K59" s="386">
        <f t="shared" si="7"/>
        <v>24</v>
      </c>
      <c r="L59" s="360">
        <v>636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1368</v>
      </c>
      <c r="D60" s="154">
        <f t="shared" si="11"/>
        <v>1144</v>
      </c>
      <c r="E60" s="75">
        <f t="shared" si="8"/>
        <v>131.1601150527325</v>
      </c>
      <c r="F60" s="75">
        <f t="shared" si="9"/>
        <v>119.58041958041959</v>
      </c>
      <c r="G60" s="88"/>
      <c r="H60" s="141">
        <v>255</v>
      </c>
      <c r="I60" s="201">
        <v>14</v>
      </c>
      <c r="J60" s="79" t="s">
        <v>32</v>
      </c>
      <c r="K60" s="387" t="s">
        <v>9</v>
      </c>
      <c r="L60" s="388">
        <v>76349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1</v>
      </c>
      <c r="C61" s="60">
        <f t="shared" si="10"/>
        <v>1306</v>
      </c>
      <c r="D61" s="154">
        <f t="shared" si="11"/>
        <v>1529</v>
      </c>
      <c r="E61" s="75">
        <f t="shared" si="8"/>
        <v>117.76375112714157</v>
      </c>
      <c r="F61" s="75">
        <f t="shared" si="9"/>
        <v>85.4153041203401</v>
      </c>
      <c r="G61" s="99"/>
      <c r="H61" s="61">
        <v>245</v>
      </c>
      <c r="I61" s="131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428</v>
      </c>
      <c r="D62" s="154">
        <f t="shared" si="11"/>
        <v>612</v>
      </c>
      <c r="E62" s="75">
        <f t="shared" si="8"/>
        <v>133.33333333333331</v>
      </c>
      <c r="F62" s="75">
        <f>SUM(C62/D62*100)</f>
        <v>69.93464052287581</v>
      </c>
      <c r="G62" s="98"/>
      <c r="H62" s="61">
        <v>224</v>
      </c>
      <c r="I62" s="131">
        <v>1</v>
      </c>
      <c r="J62" s="44" t="s">
        <v>4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41</v>
      </c>
      <c r="C63" s="60">
        <f t="shared" si="10"/>
        <v>375</v>
      </c>
      <c r="D63" s="154">
        <f t="shared" si="11"/>
        <v>636</v>
      </c>
      <c r="E63" s="83">
        <f t="shared" si="8"/>
        <v>77.47933884297521</v>
      </c>
      <c r="F63" s="83">
        <f>SUM(C63/D63*100)</f>
        <v>58.9622641509434</v>
      </c>
      <c r="G63" s="101"/>
      <c r="H63" s="141">
        <v>165</v>
      </c>
      <c r="I63" s="131">
        <v>13</v>
      </c>
      <c r="J63" s="44" t="s">
        <v>7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84</v>
      </c>
      <c r="C64" s="93">
        <f>SUM(H90)</f>
        <v>74978</v>
      </c>
      <c r="D64" s="93">
        <f>SUM(L60)</f>
        <v>76349</v>
      </c>
      <c r="E64" s="96">
        <f>SUM(N77/M77*100)</f>
        <v>102.0942265795207</v>
      </c>
      <c r="F64" s="96">
        <f>SUM(C64/D64*100)</f>
        <v>98.20429868105673</v>
      </c>
      <c r="G64" s="97"/>
      <c r="H64" s="202">
        <v>119</v>
      </c>
      <c r="I64" s="131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42">
        <v>109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1">
        <v>77</v>
      </c>
      <c r="I66" s="131">
        <v>12</v>
      </c>
      <c r="J66" s="44" t="s">
        <v>31</v>
      </c>
      <c r="K66" s="1"/>
      <c r="L66" s="432" t="s">
        <v>184</v>
      </c>
      <c r="M66" s="175" t="s">
        <v>105</v>
      </c>
      <c r="N66" s="59" t="s">
        <v>115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61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82">
        <v>54066</v>
      </c>
      <c r="N67" s="142">
        <f>SUM(H50)</f>
        <v>55012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46</v>
      </c>
      <c r="I68" s="131">
        <v>4</v>
      </c>
      <c r="J68" s="44" t="s">
        <v>23</v>
      </c>
      <c r="K68" s="5">
        <f aca="true" t="shared" si="12" ref="K68:K76">SUM(I51)</f>
        <v>40</v>
      </c>
      <c r="L68" s="44" t="s">
        <v>2</v>
      </c>
      <c r="M68" s="383">
        <v>4399</v>
      </c>
      <c r="N68" s="142">
        <f aca="true" t="shared" si="13" ref="N68:N76">SUM(H51)</f>
        <v>5227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2</v>
      </c>
      <c r="J69" s="44" t="s">
        <v>6</v>
      </c>
      <c r="K69" s="5">
        <f t="shared" si="12"/>
        <v>26</v>
      </c>
      <c r="L69" s="44" t="s">
        <v>43</v>
      </c>
      <c r="M69" s="383">
        <v>4760</v>
      </c>
      <c r="N69" s="142">
        <f t="shared" si="13"/>
        <v>4474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3</v>
      </c>
      <c r="J70" s="44" t="s">
        <v>22</v>
      </c>
      <c r="K70" s="5">
        <f t="shared" si="12"/>
        <v>38</v>
      </c>
      <c r="L70" s="44" t="s">
        <v>52</v>
      </c>
      <c r="M70" s="383">
        <v>1087</v>
      </c>
      <c r="N70" s="142">
        <f t="shared" si="13"/>
        <v>2328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5</v>
      </c>
      <c r="J71" s="44" t="s">
        <v>24</v>
      </c>
      <c r="K71" s="5">
        <f t="shared" si="12"/>
        <v>33</v>
      </c>
      <c r="L71" s="44" t="s">
        <v>0</v>
      </c>
      <c r="M71" s="383">
        <v>2819</v>
      </c>
      <c r="N71" s="142">
        <f t="shared" si="13"/>
        <v>1643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6</v>
      </c>
      <c r="J72" s="44" t="s">
        <v>25</v>
      </c>
      <c r="K72" s="5">
        <f t="shared" si="12"/>
        <v>36</v>
      </c>
      <c r="L72" s="44" t="s">
        <v>5</v>
      </c>
      <c r="M72" s="383">
        <v>1900</v>
      </c>
      <c r="N72" s="142">
        <f t="shared" si="13"/>
        <v>1516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7</v>
      </c>
      <c r="J73" s="44" t="s">
        <v>26</v>
      </c>
      <c r="K73" s="5">
        <f t="shared" si="12"/>
        <v>25</v>
      </c>
      <c r="L73" s="44" t="s">
        <v>42</v>
      </c>
      <c r="M73" s="383">
        <v>1043</v>
      </c>
      <c r="N73" s="142">
        <f t="shared" si="13"/>
        <v>1368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8</v>
      </c>
      <c r="J74" s="44" t="s">
        <v>27</v>
      </c>
      <c r="K74" s="5">
        <f t="shared" si="12"/>
        <v>34</v>
      </c>
      <c r="L74" s="44" t="s">
        <v>1</v>
      </c>
      <c r="M74" s="383">
        <v>1109</v>
      </c>
      <c r="N74" s="142">
        <f t="shared" si="13"/>
        <v>1306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19</v>
      </c>
      <c r="L75" s="44" t="s">
        <v>36</v>
      </c>
      <c r="M75" s="383">
        <v>321</v>
      </c>
      <c r="N75" s="142">
        <f t="shared" si="13"/>
        <v>428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24</v>
      </c>
      <c r="L76" s="80" t="s">
        <v>41</v>
      </c>
      <c r="M76" s="384">
        <v>484</v>
      </c>
      <c r="N76" s="370">
        <f t="shared" si="13"/>
        <v>375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1">
        <v>0</v>
      </c>
      <c r="I77" s="131">
        <v>18</v>
      </c>
      <c r="J77" s="44" t="s">
        <v>35</v>
      </c>
      <c r="K77" s="5"/>
      <c r="L77" s="188" t="s">
        <v>93</v>
      </c>
      <c r="M77" s="389">
        <v>73440</v>
      </c>
      <c r="N77" s="385">
        <f>SUM(H90)</f>
        <v>74978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21</v>
      </c>
      <c r="J79" s="44" t="s">
        <v>109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4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80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6">
        <f>SUM(H50:H89)</f>
        <v>74978</v>
      </c>
      <c r="I90" s="131"/>
      <c r="J90" s="5" t="s">
        <v>72</v>
      </c>
      <c r="Q90" s="1"/>
      <c r="R90" s="17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40" t="s">
        <v>247</v>
      </c>
      <c r="I1" t="s">
        <v>73</v>
      </c>
      <c r="J1" s="64"/>
      <c r="K1" s="1"/>
      <c r="L1" s="65"/>
      <c r="N1" s="65"/>
      <c r="O1" s="66"/>
      <c r="Q1" s="1"/>
      <c r="R1" s="17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15" t="s">
        <v>228</v>
      </c>
      <c r="I2" s="5"/>
      <c r="J2" s="420" t="s">
        <v>247</v>
      </c>
      <c r="K2" s="129"/>
      <c r="L2" s="407" t="s">
        <v>229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245</v>
      </c>
      <c r="I3" s="5"/>
      <c r="J3" s="11" t="s">
        <v>21</v>
      </c>
      <c r="K3" s="129"/>
      <c r="L3" s="150" t="s">
        <v>245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2">
        <v>68217</v>
      </c>
      <c r="I4" s="131">
        <v>33</v>
      </c>
      <c r="J4" s="132" t="s">
        <v>0</v>
      </c>
      <c r="K4" s="200">
        <f>SUM(I4)</f>
        <v>33</v>
      </c>
      <c r="L4" s="359">
        <v>40556</v>
      </c>
      <c r="M4" s="151"/>
      <c r="N4" s="148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1">
        <v>16923</v>
      </c>
      <c r="I5" s="131">
        <v>34</v>
      </c>
      <c r="J5" s="132" t="s">
        <v>1</v>
      </c>
      <c r="K5" s="200">
        <f aca="true" t="shared" si="0" ref="K5:K13">SUM(I5)</f>
        <v>34</v>
      </c>
      <c r="L5" s="390">
        <v>21233</v>
      </c>
      <c r="M5" s="151"/>
      <c r="N5" s="148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1">
        <v>16004</v>
      </c>
      <c r="I6" s="131">
        <v>40</v>
      </c>
      <c r="J6" s="132" t="s">
        <v>2</v>
      </c>
      <c r="K6" s="200">
        <f t="shared" si="0"/>
        <v>40</v>
      </c>
      <c r="L6" s="390">
        <v>19763</v>
      </c>
      <c r="M6" s="151"/>
      <c r="N6" s="143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1">
        <v>8424</v>
      </c>
      <c r="I7" s="131">
        <v>24</v>
      </c>
      <c r="J7" s="132" t="s">
        <v>41</v>
      </c>
      <c r="K7" s="200">
        <f t="shared" si="0"/>
        <v>24</v>
      </c>
      <c r="L7" s="390">
        <v>5494</v>
      </c>
      <c r="M7" s="151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1">
        <v>7064</v>
      </c>
      <c r="I8" s="131">
        <v>25</v>
      </c>
      <c r="J8" s="132" t="s">
        <v>42</v>
      </c>
      <c r="K8" s="200">
        <f t="shared" si="0"/>
        <v>25</v>
      </c>
      <c r="L8" s="390">
        <v>7285</v>
      </c>
      <c r="M8" s="151"/>
      <c r="N8" s="148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1">
        <v>5387</v>
      </c>
      <c r="I9" s="131">
        <v>13</v>
      </c>
      <c r="J9" s="132" t="s">
        <v>7</v>
      </c>
      <c r="K9" s="200">
        <f t="shared" si="0"/>
        <v>13</v>
      </c>
      <c r="L9" s="390">
        <v>7634</v>
      </c>
      <c r="M9" s="151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1">
        <v>2934</v>
      </c>
      <c r="I10" s="131">
        <v>14</v>
      </c>
      <c r="J10" s="132" t="s">
        <v>32</v>
      </c>
      <c r="K10" s="200">
        <f t="shared" si="0"/>
        <v>14</v>
      </c>
      <c r="L10" s="390">
        <v>3324</v>
      </c>
      <c r="M10" s="151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1">
        <v>2844</v>
      </c>
      <c r="I11" s="131">
        <v>16</v>
      </c>
      <c r="J11" s="132" t="s">
        <v>3</v>
      </c>
      <c r="K11" s="200">
        <f t="shared" si="0"/>
        <v>16</v>
      </c>
      <c r="L11" s="390">
        <v>2799</v>
      </c>
      <c r="M11" s="151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1">
        <v>2557</v>
      </c>
      <c r="I12" s="131">
        <v>12</v>
      </c>
      <c r="J12" s="132" t="s">
        <v>31</v>
      </c>
      <c r="K12" s="200">
        <f t="shared" si="0"/>
        <v>12</v>
      </c>
      <c r="L12" s="390">
        <v>1999</v>
      </c>
      <c r="M12" s="151"/>
      <c r="O12" s="1"/>
      <c r="Q12" s="1"/>
      <c r="R12" s="66"/>
      <c r="S12" s="33"/>
      <c r="T12" s="33"/>
      <c r="U12" s="144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5">
        <v>2554</v>
      </c>
      <c r="I13" s="231">
        <v>22</v>
      </c>
      <c r="J13" s="240" t="s">
        <v>39</v>
      </c>
      <c r="K13" s="416">
        <f t="shared" si="0"/>
        <v>22</v>
      </c>
      <c r="L13" s="360">
        <v>2259</v>
      </c>
      <c r="M13" s="152"/>
      <c r="N13" s="153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1">
        <v>2130</v>
      </c>
      <c r="I14" s="201">
        <v>26</v>
      </c>
      <c r="J14" s="241" t="s">
        <v>43</v>
      </c>
      <c r="K14" s="129" t="s">
        <v>9</v>
      </c>
      <c r="L14" s="419">
        <v>122305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1">
        <v>1172</v>
      </c>
      <c r="I15" s="131">
        <v>9</v>
      </c>
      <c r="J15" s="132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1">
        <v>977</v>
      </c>
      <c r="I16" s="131">
        <v>17</v>
      </c>
      <c r="J16" s="132" t="s">
        <v>34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1">
        <v>860</v>
      </c>
      <c r="I17" s="131">
        <v>31</v>
      </c>
      <c r="J17" s="132" t="s">
        <v>48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2">
        <v>771</v>
      </c>
      <c r="I18" s="131">
        <v>21</v>
      </c>
      <c r="J18" s="132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2">
        <v>742</v>
      </c>
      <c r="I19" s="131">
        <v>36</v>
      </c>
      <c r="J19" s="132" t="s">
        <v>5</v>
      </c>
      <c r="K19" s="1"/>
      <c r="L19" s="74" t="s">
        <v>106</v>
      </c>
      <c r="M19" s="147" t="s">
        <v>94</v>
      </c>
      <c r="N19" s="59" t="s">
        <v>115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1">
        <v>677</v>
      </c>
      <c r="I20" s="131">
        <v>38</v>
      </c>
      <c r="J20" s="132" t="s">
        <v>52</v>
      </c>
      <c r="K20" s="200">
        <f>SUM(I4)</f>
        <v>33</v>
      </c>
      <c r="L20" s="340" t="s">
        <v>0</v>
      </c>
      <c r="M20" s="353">
        <v>71821</v>
      </c>
      <c r="N20" s="142">
        <f>SUM(H4)</f>
        <v>68217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218</v>
      </c>
      <c r="D21" s="85" t="s">
        <v>164</v>
      </c>
      <c r="E21" s="85" t="s">
        <v>75</v>
      </c>
      <c r="F21" s="85" t="s">
        <v>74</v>
      </c>
      <c r="G21" s="86" t="s">
        <v>76</v>
      </c>
      <c r="H21" s="141">
        <v>353</v>
      </c>
      <c r="I21" s="131">
        <v>6</v>
      </c>
      <c r="J21" s="132" t="s">
        <v>25</v>
      </c>
      <c r="K21" s="200">
        <f aca="true" t="shared" si="1" ref="K21:K29">SUM(I5)</f>
        <v>34</v>
      </c>
      <c r="L21" s="340" t="s">
        <v>1</v>
      </c>
      <c r="M21" s="354">
        <v>15814</v>
      </c>
      <c r="N21" s="142">
        <f aca="true" t="shared" si="2" ref="N21:N29">SUM(H5)</f>
        <v>16923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40" t="s">
        <v>0</v>
      </c>
      <c r="C22" s="60">
        <f>SUM(H4)</f>
        <v>68217</v>
      </c>
      <c r="D22" s="154">
        <f>SUM(L4)</f>
        <v>40556</v>
      </c>
      <c r="E22" s="81">
        <f aca="true" t="shared" si="3" ref="E22:E31">SUM(N20/M20*100)</f>
        <v>94.98196906197352</v>
      </c>
      <c r="F22" s="75">
        <f aca="true" t="shared" si="4" ref="F22:F32">SUM(C22/D22*100)</f>
        <v>168.2044580333366</v>
      </c>
      <c r="G22" s="88"/>
      <c r="H22" s="141">
        <v>196</v>
      </c>
      <c r="I22" s="131">
        <v>32</v>
      </c>
      <c r="J22" s="132" t="s">
        <v>49</v>
      </c>
      <c r="K22" s="200">
        <f t="shared" si="1"/>
        <v>40</v>
      </c>
      <c r="L22" s="340" t="s">
        <v>2</v>
      </c>
      <c r="M22" s="354">
        <v>16896</v>
      </c>
      <c r="N22" s="142">
        <f t="shared" si="2"/>
        <v>16004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40" t="s">
        <v>1</v>
      </c>
      <c r="C23" s="60">
        <f aca="true" t="shared" si="5" ref="C23:C31">SUM(H5)</f>
        <v>16923</v>
      </c>
      <c r="D23" s="154">
        <f aca="true" t="shared" si="6" ref="D23:D31">SUM(L5)</f>
        <v>21233</v>
      </c>
      <c r="E23" s="81">
        <f t="shared" si="3"/>
        <v>107.01277349184267</v>
      </c>
      <c r="F23" s="75">
        <f t="shared" si="4"/>
        <v>79.70140818537182</v>
      </c>
      <c r="G23" s="88"/>
      <c r="H23" s="141">
        <v>153</v>
      </c>
      <c r="I23" s="131">
        <v>29</v>
      </c>
      <c r="J23" s="132" t="s">
        <v>79</v>
      </c>
      <c r="K23" s="200">
        <f t="shared" si="1"/>
        <v>24</v>
      </c>
      <c r="L23" s="340" t="s">
        <v>41</v>
      </c>
      <c r="M23" s="354">
        <v>8281</v>
      </c>
      <c r="N23" s="142">
        <f t="shared" si="2"/>
        <v>8424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40" t="s">
        <v>2</v>
      </c>
      <c r="C24" s="60">
        <f t="shared" si="5"/>
        <v>16004</v>
      </c>
      <c r="D24" s="154">
        <f t="shared" si="6"/>
        <v>19763</v>
      </c>
      <c r="E24" s="81">
        <f t="shared" si="3"/>
        <v>94.72064393939394</v>
      </c>
      <c r="F24" s="75">
        <f t="shared" si="4"/>
        <v>80.9796083590548</v>
      </c>
      <c r="G24" s="88"/>
      <c r="H24" s="141">
        <v>140</v>
      </c>
      <c r="I24" s="131">
        <v>18</v>
      </c>
      <c r="J24" s="132" t="s">
        <v>35</v>
      </c>
      <c r="K24" s="200">
        <f t="shared" si="1"/>
        <v>25</v>
      </c>
      <c r="L24" s="340" t="s">
        <v>42</v>
      </c>
      <c r="M24" s="354">
        <v>5614</v>
      </c>
      <c r="N24" s="142">
        <f t="shared" si="2"/>
        <v>7064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40" t="s">
        <v>41</v>
      </c>
      <c r="C25" s="60">
        <f t="shared" si="5"/>
        <v>8424</v>
      </c>
      <c r="D25" s="154">
        <f t="shared" si="6"/>
        <v>5494</v>
      </c>
      <c r="E25" s="81">
        <f t="shared" si="3"/>
        <v>101.72684458398744</v>
      </c>
      <c r="F25" s="75">
        <f t="shared" si="4"/>
        <v>153.3309064433928</v>
      </c>
      <c r="G25" s="88"/>
      <c r="H25" s="141">
        <v>110</v>
      </c>
      <c r="I25" s="131">
        <v>20</v>
      </c>
      <c r="J25" s="132" t="s">
        <v>37</v>
      </c>
      <c r="K25" s="200">
        <f t="shared" si="1"/>
        <v>13</v>
      </c>
      <c r="L25" s="340" t="s">
        <v>7</v>
      </c>
      <c r="M25" s="354">
        <v>5112</v>
      </c>
      <c r="N25" s="142">
        <f t="shared" si="2"/>
        <v>5387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40" t="s">
        <v>42</v>
      </c>
      <c r="C26" s="60">
        <f t="shared" si="5"/>
        <v>7064</v>
      </c>
      <c r="D26" s="154">
        <f t="shared" si="6"/>
        <v>7285</v>
      </c>
      <c r="E26" s="81">
        <f t="shared" si="3"/>
        <v>125.82828642679016</v>
      </c>
      <c r="F26" s="75">
        <f t="shared" si="4"/>
        <v>96.96636925188744</v>
      </c>
      <c r="G26" s="98"/>
      <c r="H26" s="141">
        <v>98</v>
      </c>
      <c r="I26" s="131">
        <v>15</v>
      </c>
      <c r="J26" s="132" t="s">
        <v>33</v>
      </c>
      <c r="K26" s="200">
        <f t="shared" si="1"/>
        <v>14</v>
      </c>
      <c r="L26" s="340" t="s">
        <v>32</v>
      </c>
      <c r="M26" s="354">
        <v>2923</v>
      </c>
      <c r="N26" s="142">
        <f t="shared" si="2"/>
        <v>2934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40" t="s">
        <v>7</v>
      </c>
      <c r="C27" s="60">
        <f t="shared" si="5"/>
        <v>5387</v>
      </c>
      <c r="D27" s="154">
        <f t="shared" si="6"/>
        <v>7634</v>
      </c>
      <c r="E27" s="81">
        <f t="shared" si="3"/>
        <v>105.37949921752738</v>
      </c>
      <c r="F27" s="75">
        <f t="shared" si="4"/>
        <v>70.56588944197013</v>
      </c>
      <c r="G27" s="102"/>
      <c r="H27" s="141">
        <v>96</v>
      </c>
      <c r="I27" s="131">
        <v>11</v>
      </c>
      <c r="J27" s="132" t="s">
        <v>30</v>
      </c>
      <c r="K27" s="200">
        <f t="shared" si="1"/>
        <v>16</v>
      </c>
      <c r="L27" s="340" t="s">
        <v>3</v>
      </c>
      <c r="M27" s="354">
        <v>3420</v>
      </c>
      <c r="N27" s="142">
        <f t="shared" si="2"/>
        <v>2844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40" t="s">
        <v>32</v>
      </c>
      <c r="C28" s="60">
        <f t="shared" si="5"/>
        <v>2934</v>
      </c>
      <c r="D28" s="154">
        <f t="shared" si="6"/>
        <v>3324</v>
      </c>
      <c r="E28" s="81">
        <f t="shared" si="3"/>
        <v>100.37632569278139</v>
      </c>
      <c r="F28" s="75">
        <f t="shared" si="4"/>
        <v>88.26714801444044</v>
      </c>
      <c r="G28" s="88"/>
      <c r="H28" s="141">
        <v>50</v>
      </c>
      <c r="I28" s="131">
        <v>1</v>
      </c>
      <c r="J28" s="132" t="s">
        <v>4</v>
      </c>
      <c r="K28" s="200">
        <f t="shared" si="1"/>
        <v>12</v>
      </c>
      <c r="L28" s="340" t="s">
        <v>31</v>
      </c>
      <c r="M28" s="354">
        <v>2195</v>
      </c>
      <c r="N28" s="142">
        <f t="shared" si="2"/>
        <v>2557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40" t="s">
        <v>3</v>
      </c>
      <c r="C29" s="60">
        <f t="shared" si="5"/>
        <v>2844</v>
      </c>
      <c r="D29" s="154">
        <f t="shared" si="6"/>
        <v>2799</v>
      </c>
      <c r="E29" s="81">
        <f t="shared" si="3"/>
        <v>83.15789473684211</v>
      </c>
      <c r="F29" s="75">
        <f t="shared" si="4"/>
        <v>101.60771704180065</v>
      </c>
      <c r="G29" s="99"/>
      <c r="H29" s="141">
        <v>20</v>
      </c>
      <c r="I29" s="131">
        <v>4</v>
      </c>
      <c r="J29" s="132" t="s">
        <v>23</v>
      </c>
      <c r="K29" s="416">
        <f t="shared" si="1"/>
        <v>22</v>
      </c>
      <c r="L29" s="345" t="s">
        <v>39</v>
      </c>
      <c r="M29" s="417">
        <v>2487</v>
      </c>
      <c r="N29" s="370">
        <f t="shared" si="2"/>
        <v>2554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40" t="s">
        <v>31</v>
      </c>
      <c r="C30" s="60">
        <f t="shared" si="5"/>
        <v>2557</v>
      </c>
      <c r="D30" s="154">
        <f t="shared" si="6"/>
        <v>1999</v>
      </c>
      <c r="E30" s="81">
        <f t="shared" si="3"/>
        <v>116.49202733485194</v>
      </c>
      <c r="F30" s="75">
        <f t="shared" si="4"/>
        <v>127.91395697848924</v>
      </c>
      <c r="G30" s="98"/>
      <c r="H30" s="141">
        <v>10</v>
      </c>
      <c r="I30" s="131">
        <v>39</v>
      </c>
      <c r="J30" s="132" t="s">
        <v>53</v>
      </c>
      <c r="K30" s="188"/>
      <c r="L30" s="188" t="s">
        <v>93</v>
      </c>
      <c r="M30" s="418">
        <v>143139</v>
      </c>
      <c r="N30" s="385">
        <f>SUM(H44)</f>
        <v>141470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5" t="s">
        <v>39</v>
      </c>
      <c r="C31" s="60">
        <f t="shared" si="5"/>
        <v>2554</v>
      </c>
      <c r="D31" s="154">
        <f t="shared" si="6"/>
        <v>2259</v>
      </c>
      <c r="E31" s="82">
        <f t="shared" si="3"/>
        <v>102.69400884599919</v>
      </c>
      <c r="F31" s="89">
        <f t="shared" si="4"/>
        <v>113.0588756086764</v>
      </c>
      <c r="G31" s="101"/>
      <c r="H31" s="141">
        <v>5</v>
      </c>
      <c r="I31" s="131">
        <v>2</v>
      </c>
      <c r="J31" s="132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84</v>
      </c>
      <c r="C32" s="93">
        <f>SUM(H44)</f>
        <v>141470</v>
      </c>
      <c r="D32" s="93">
        <f>SUM(L14)</f>
        <v>122305</v>
      </c>
      <c r="E32" s="94">
        <f>SUM(N30/M30*100)</f>
        <v>98.83400051698</v>
      </c>
      <c r="F32" s="89">
        <f t="shared" si="4"/>
        <v>115.66984178897019</v>
      </c>
      <c r="G32" s="97"/>
      <c r="H32" s="142">
        <v>2</v>
      </c>
      <c r="I32" s="131">
        <v>23</v>
      </c>
      <c r="J32" s="132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1">
        <v>0</v>
      </c>
      <c r="I33" s="131">
        <v>3</v>
      </c>
      <c r="J33" s="132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2">
        <v>0</v>
      </c>
      <c r="I34" s="131">
        <v>5</v>
      </c>
      <c r="J34" s="132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2">
        <v>0</v>
      </c>
      <c r="I35" s="131">
        <v>7</v>
      </c>
      <c r="J35" s="132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1">
        <v>0</v>
      </c>
      <c r="I36" s="131">
        <v>8</v>
      </c>
      <c r="J36" s="132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1">
        <v>0</v>
      </c>
      <c r="I37" s="131">
        <v>10</v>
      </c>
      <c r="J37" s="132" t="s">
        <v>29</v>
      </c>
      <c r="K37" s="63"/>
      <c r="L37" s="33"/>
      <c r="Q37" s="1"/>
      <c r="R37" s="66"/>
      <c r="S37" s="33"/>
      <c r="T37" s="33"/>
      <c r="U37" s="33"/>
      <c r="V37" s="144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1">
        <v>0</v>
      </c>
      <c r="I38" s="131">
        <v>19</v>
      </c>
      <c r="J38" s="132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1">
        <v>0</v>
      </c>
      <c r="I39" s="131">
        <v>27</v>
      </c>
      <c r="J39" s="132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1">
        <v>0</v>
      </c>
      <c r="I40" s="131">
        <v>28</v>
      </c>
      <c r="J40" s="132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1">
        <v>0</v>
      </c>
      <c r="I41" s="131">
        <v>30</v>
      </c>
      <c r="J41" s="132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1">
        <v>0</v>
      </c>
      <c r="I42" s="131">
        <v>35</v>
      </c>
      <c r="J42" s="132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1">
        <v>0</v>
      </c>
      <c r="I43" s="131">
        <v>37</v>
      </c>
      <c r="J43" s="132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6">
        <f>SUM(H4:H43)</f>
        <v>141470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7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6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22" t="s">
        <v>226</v>
      </c>
      <c r="I48" s="5"/>
      <c r="J48" s="409" t="s">
        <v>250</v>
      </c>
      <c r="K48" s="129"/>
      <c r="L48" s="433" t="s">
        <v>230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245</v>
      </c>
      <c r="I49" s="5"/>
      <c r="J49" s="252" t="s">
        <v>21</v>
      </c>
      <c r="K49" s="155"/>
      <c r="L49" s="149" t="s">
        <v>245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2">
        <v>46853</v>
      </c>
      <c r="I50" s="340">
        <v>16</v>
      </c>
      <c r="J50" s="339" t="s">
        <v>3</v>
      </c>
      <c r="K50" s="203">
        <f>SUM(I50)</f>
        <v>16</v>
      </c>
      <c r="L50" s="434">
        <v>28196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1">
        <v>36516</v>
      </c>
      <c r="I51" s="340">
        <v>26</v>
      </c>
      <c r="J51" s="339" t="s">
        <v>43</v>
      </c>
      <c r="K51" s="203">
        <f aca="true" t="shared" si="7" ref="K51:K59">SUM(I51)</f>
        <v>26</v>
      </c>
      <c r="L51" s="435">
        <v>26316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1">
        <v>17068</v>
      </c>
      <c r="I52" s="340">
        <v>36</v>
      </c>
      <c r="J52" s="339" t="s">
        <v>5</v>
      </c>
      <c r="K52" s="203">
        <f t="shared" si="7"/>
        <v>36</v>
      </c>
      <c r="L52" s="435">
        <v>10911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1">
        <v>12047</v>
      </c>
      <c r="I53" s="340">
        <v>17</v>
      </c>
      <c r="J53" s="339" t="s">
        <v>34</v>
      </c>
      <c r="K53" s="203">
        <f t="shared" si="7"/>
        <v>17</v>
      </c>
      <c r="L53" s="435">
        <v>16860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218</v>
      </c>
      <c r="D54" s="85" t="s">
        <v>164</v>
      </c>
      <c r="E54" s="85" t="s">
        <v>75</v>
      </c>
      <c r="F54" s="85" t="s">
        <v>74</v>
      </c>
      <c r="G54" s="86" t="s">
        <v>76</v>
      </c>
      <c r="H54" s="141">
        <v>10173</v>
      </c>
      <c r="I54" s="340">
        <v>33</v>
      </c>
      <c r="J54" s="339" t="s">
        <v>0</v>
      </c>
      <c r="K54" s="203">
        <f t="shared" si="7"/>
        <v>33</v>
      </c>
      <c r="L54" s="435">
        <v>23452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9" t="s">
        <v>3</v>
      </c>
      <c r="C55" s="60">
        <f>SUM(H50)</f>
        <v>46853</v>
      </c>
      <c r="D55" s="9">
        <f>SUM(L50)</f>
        <v>28196</v>
      </c>
      <c r="E55" s="75">
        <f>SUM(N66/M66*100)</f>
        <v>108.3857684833904</v>
      </c>
      <c r="F55" s="75">
        <f aca="true" t="shared" si="8" ref="F55:F65">SUM(C55/D55*100)</f>
        <v>166.16896013618953</v>
      </c>
      <c r="G55" s="88"/>
      <c r="H55" s="141">
        <v>8873</v>
      </c>
      <c r="I55" s="340">
        <v>24</v>
      </c>
      <c r="J55" s="339" t="s">
        <v>41</v>
      </c>
      <c r="K55" s="203">
        <f t="shared" si="7"/>
        <v>24</v>
      </c>
      <c r="L55" s="435">
        <v>9291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9" t="s">
        <v>43</v>
      </c>
      <c r="C56" s="60">
        <f aca="true" t="shared" si="9" ref="C56:C64">SUM(H51)</f>
        <v>36516</v>
      </c>
      <c r="D56" s="9">
        <f aca="true" t="shared" si="10" ref="D56:D64">SUM(L51)</f>
        <v>26316</v>
      </c>
      <c r="E56" s="75">
        <f aca="true" t="shared" si="11" ref="E56:E65">SUM(N67/M67*100)</f>
        <v>98.12699862951119</v>
      </c>
      <c r="F56" s="75">
        <f t="shared" si="8"/>
        <v>138.75968992248062</v>
      </c>
      <c r="G56" s="88"/>
      <c r="H56" s="141">
        <v>8468</v>
      </c>
      <c r="I56" s="340">
        <v>40</v>
      </c>
      <c r="J56" s="339" t="s">
        <v>2</v>
      </c>
      <c r="K56" s="203">
        <f t="shared" si="7"/>
        <v>40</v>
      </c>
      <c r="L56" s="435">
        <v>9529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9" t="s">
        <v>5</v>
      </c>
      <c r="C57" s="60">
        <f t="shared" si="9"/>
        <v>17068</v>
      </c>
      <c r="D57" s="9">
        <f t="shared" si="10"/>
        <v>10911</v>
      </c>
      <c r="E57" s="75">
        <f t="shared" si="11"/>
        <v>66.1294072065091</v>
      </c>
      <c r="F57" s="75">
        <f t="shared" si="8"/>
        <v>156.42929154064706</v>
      </c>
      <c r="G57" s="88"/>
      <c r="H57" s="141">
        <v>7572</v>
      </c>
      <c r="I57" s="340">
        <v>38</v>
      </c>
      <c r="J57" s="339" t="s">
        <v>52</v>
      </c>
      <c r="K57" s="203">
        <f t="shared" si="7"/>
        <v>38</v>
      </c>
      <c r="L57" s="435">
        <v>10556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9" t="s">
        <v>34</v>
      </c>
      <c r="C58" s="60">
        <f t="shared" si="9"/>
        <v>12047</v>
      </c>
      <c r="D58" s="9">
        <f t="shared" si="10"/>
        <v>16860</v>
      </c>
      <c r="E58" s="75">
        <f t="shared" si="11"/>
        <v>124.04242174629326</v>
      </c>
      <c r="F58" s="75">
        <f t="shared" si="8"/>
        <v>71.45314353499407</v>
      </c>
      <c r="G58" s="88"/>
      <c r="H58" s="242">
        <v>3683</v>
      </c>
      <c r="I58" s="440">
        <v>37</v>
      </c>
      <c r="J58" s="343" t="s">
        <v>51</v>
      </c>
      <c r="K58" s="203">
        <f t="shared" si="7"/>
        <v>37</v>
      </c>
      <c r="L58" s="435">
        <v>4881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9" t="s">
        <v>0</v>
      </c>
      <c r="C59" s="60">
        <f t="shared" si="9"/>
        <v>10173</v>
      </c>
      <c r="D59" s="9">
        <f t="shared" si="10"/>
        <v>23452</v>
      </c>
      <c r="E59" s="75">
        <f t="shared" si="11"/>
        <v>146.64840709240306</v>
      </c>
      <c r="F59" s="75">
        <f t="shared" si="8"/>
        <v>43.37796349991472</v>
      </c>
      <c r="G59" s="98"/>
      <c r="H59" s="232">
        <v>3115</v>
      </c>
      <c r="I59" s="345">
        <v>30</v>
      </c>
      <c r="J59" s="344" t="s">
        <v>235</v>
      </c>
      <c r="K59" s="203">
        <f t="shared" si="7"/>
        <v>30</v>
      </c>
      <c r="L59" s="436">
        <v>4175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9" t="s">
        <v>41</v>
      </c>
      <c r="C60" s="60">
        <f t="shared" si="9"/>
        <v>8873</v>
      </c>
      <c r="D60" s="9">
        <f t="shared" si="10"/>
        <v>9291</v>
      </c>
      <c r="E60" s="75">
        <f t="shared" si="11"/>
        <v>119.06870638754697</v>
      </c>
      <c r="F60" s="75">
        <f t="shared" si="8"/>
        <v>95.50102249488752</v>
      </c>
      <c r="G60" s="88"/>
      <c r="H60" s="141">
        <v>2588</v>
      </c>
      <c r="I60" s="439">
        <v>35</v>
      </c>
      <c r="J60" s="394" t="s">
        <v>50</v>
      </c>
      <c r="K60" s="129" t="s">
        <v>9</v>
      </c>
      <c r="L60" s="437">
        <v>160971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9" t="s">
        <v>2</v>
      </c>
      <c r="C61" s="60">
        <f t="shared" si="9"/>
        <v>8468</v>
      </c>
      <c r="D61" s="9">
        <f t="shared" si="10"/>
        <v>9529</v>
      </c>
      <c r="E61" s="75">
        <f t="shared" si="11"/>
        <v>132.68567847069883</v>
      </c>
      <c r="F61" s="75">
        <f t="shared" si="8"/>
        <v>88.86556826529541</v>
      </c>
      <c r="G61" s="88"/>
      <c r="H61" s="141">
        <v>1948</v>
      </c>
      <c r="I61" s="339">
        <v>15</v>
      </c>
      <c r="J61" s="339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9" t="s">
        <v>52</v>
      </c>
      <c r="C62" s="60">
        <f t="shared" si="9"/>
        <v>7572</v>
      </c>
      <c r="D62" s="9">
        <f t="shared" si="10"/>
        <v>10556</v>
      </c>
      <c r="E62" s="75">
        <f t="shared" si="11"/>
        <v>87.55781683626273</v>
      </c>
      <c r="F62" s="75">
        <f t="shared" si="8"/>
        <v>71.73171655930277</v>
      </c>
      <c r="G62" s="99"/>
      <c r="H62" s="141">
        <v>1846</v>
      </c>
      <c r="I62" s="340">
        <v>29</v>
      </c>
      <c r="J62" s="339" t="s">
        <v>210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43" t="s">
        <v>51</v>
      </c>
      <c r="C63" s="60">
        <f t="shared" si="9"/>
        <v>3683</v>
      </c>
      <c r="D63" s="9">
        <f t="shared" si="10"/>
        <v>4881</v>
      </c>
      <c r="E63" s="75">
        <f t="shared" si="11"/>
        <v>87.31626363205311</v>
      </c>
      <c r="F63" s="75">
        <f t="shared" si="8"/>
        <v>75.45584921122722</v>
      </c>
      <c r="G63" s="98"/>
      <c r="H63" s="141">
        <v>1799</v>
      </c>
      <c r="I63" s="340">
        <v>34</v>
      </c>
      <c r="J63" s="339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4" t="s">
        <v>235</v>
      </c>
      <c r="C64" s="60">
        <f t="shared" si="9"/>
        <v>3115</v>
      </c>
      <c r="D64" s="9">
        <f t="shared" si="10"/>
        <v>4175</v>
      </c>
      <c r="E64" s="83">
        <f t="shared" si="11"/>
        <v>94.796104686549</v>
      </c>
      <c r="F64" s="83">
        <f t="shared" si="8"/>
        <v>74.61077844311377</v>
      </c>
      <c r="G64" s="101"/>
      <c r="H64" s="202">
        <v>1728</v>
      </c>
      <c r="I64" s="340">
        <v>14</v>
      </c>
      <c r="J64" s="339" t="s">
        <v>32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81</v>
      </c>
      <c r="C65" s="93">
        <f>SUM(H90)</f>
        <v>169210</v>
      </c>
      <c r="D65" s="93">
        <f>SUM(L60)</f>
        <v>160971</v>
      </c>
      <c r="E65" s="96">
        <f t="shared" si="11"/>
        <v>101.72599330283336</v>
      </c>
      <c r="F65" s="96">
        <f t="shared" si="8"/>
        <v>105.11831323654573</v>
      </c>
      <c r="G65" s="97"/>
      <c r="H65" s="142">
        <v>1357</v>
      </c>
      <c r="I65" s="339">
        <v>25</v>
      </c>
      <c r="J65" s="339" t="s">
        <v>42</v>
      </c>
      <c r="K65" s="1"/>
      <c r="L65" s="438" t="s">
        <v>250</v>
      </c>
      <c r="M65" s="247" t="s">
        <v>126</v>
      </c>
      <c r="N65" t="s">
        <v>115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1">
        <v>961</v>
      </c>
      <c r="I66" s="339">
        <v>9</v>
      </c>
      <c r="J66" s="339" t="s">
        <v>28</v>
      </c>
      <c r="K66" s="194">
        <f>SUM(I50)</f>
        <v>16</v>
      </c>
      <c r="L66" s="339" t="s">
        <v>3</v>
      </c>
      <c r="M66" s="363">
        <v>43228</v>
      </c>
      <c r="N66" s="142">
        <f>SUM(H50)</f>
        <v>46853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1">
        <v>606</v>
      </c>
      <c r="I67" s="339">
        <v>1</v>
      </c>
      <c r="J67" s="339" t="s">
        <v>4</v>
      </c>
      <c r="K67" s="194">
        <f aca="true" t="shared" si="12" ref="K67:K75">SUM(I51)</f>
        <v>26</v>
      </c>
      <c r="L67" s="339" t="s">
        <v>43</v>
      </c>
      <c r="M67" s="364">
        <v>37213</v>
      </c>
      <c r="N67" s="142">
        <f aca="true" t="shared" si="13" ref="N67:N75">SUM(H51)</f>
        <v>36516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1">
        <v>437</v>
      </c>
      <c r="I68" s="339">
        <v>2</v>
      </c>
      <c r="J68" s="339" t="s">
        <v>6</v>
      </c>
      <c r="K68" s="194">
        <f t="shared" si="12"/>
        <v>36</v>
      </c>
      <c r="L68" s="339" t="s">
        <v>5</v>
      </c>
      <c r="M68" s="364">
        <v>25810</v>
      </c>
      <c r="N68" s="142">
        <f t="shared" si="13"/>
        <v>17068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1">
        <v>338</v>
      </c>
      <c r="I69" s="339">
        <v>13</v>
      </c>
      <c r="J69" s="339" t="s">
        <v>7</v>
      </c>
      <c r="K69" s="194">
        <f t="shared" si="12"/>
        <v>17</v>
      </c>
      <c r="L69" s="339" t="s">
        <v>34</v>
      </c>
      <c r="M69" s="364">
        <v>9712</v>
      </c>
      <c r="N69" s="142">
        <f t="shared" si="13"/>
        <v>12047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1">
        <v>308</v>
      </c>
      <c r="I70" s="339">
        <v>21</v>
      </c>
      <c r="J70" s="339" t="s">
        <v>38</v>
      </c>
      <c r="K70" s="194">
        <f t="shared" si="12"/>
        <v>33</v>
      </c>
      <c r="L70" s="339" t="s">
        <v>0</v>
      </c>
      <c r="M70" s="364">
        <v>6937</v>
      </c>
      <c r="N70" s="142">
        <f t="shared" si="13"/>
        <v>10173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1">
        <v>276</v>
      </c>
      <c r="I71" s="339">
        <v>28</v>
      </c>
      <c r="J71" s="339" t="s">
        <v>45</v>
      </c>
      <c r="K71" s="194">
        <f t="shared" si="12"/>
        <v>24</v>
      </c>
      <c r="L71" s="339" t="s">
        <v>41</v>
      </c>
      <c r="M71" s="364">
        <v>7452</v>
      </c>
      <c r="N71" s="142">
        <f t="shared" si="13"/>
        <v>8873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1">
        <v>225</v>
      </c>
      <c r="I72" s="339">
        <v>22</v>
      </c>
      <c r="J72" s="339" t="s">
        <v>39</v>
      </c>
      <c r="K72" s="194">
        <f t="shared" si="12"/>
        <v>40</v>
      </c>
      <c r="L72" s="339" t="s">
        <v>2</v>
      </c>
      <c r="M72" s="364">
        <v>6382</v>
      </c>
      <c r="N72" s="142">
        <f t="shared" si="13"/>
        <v>8468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1">
        <v>189</v>
      </c>
      <c r="I73" s="339">
        <v>27</v>
      </c>
      <c r="J73" s="339" t="s">
        <v>44</v>
      </c>
      <c r="K73" s="194">
        <f t="shared" si="12"/>
        <v>38</v>
      </c>
      <c r="L73" s="339" t="s">
        <v>52</v>
      </c>
      <c r="M73" s="364">
        <v>8648</v>
      </c>
      <c r="N73" s="142">
        <f t="shared" si="13"/>
        <v>7572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1">
        <v>108</v>
      </c>
      <c r="I74" s="339">
        <v>4</v>
      </c>
      <c r="J74" s="339" t="s">
        <v>23</v>
      </c>
      <c r="K74" s="194">
        <f t="shared" si="12"/>
        <v>37</v>
      </c>
      <c r="L74" s="343" t="s">
        <v>51</v>
      </c>
      <c r="M74" s="364">
        <v>4218</v>
      </c>
      <c r="N74" s="142">
        <f t="shared" si="13"/>
        <v>3683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1">
        <v>47</v>
      </c>
      <c r="I75" s="339">
        <v>23</v>
      </c>
      <c r="J75" s="339" t="s">
        <v>40</v>
      </c>
      <c r="K75" s="194">
        <f t="shared" si="12"/>
        <v>30</v>
      </c>
      <c r="L75" s="344" t="s">
        <v>235</v>
      </c>
      <c r="M75" s="365">
        <v>3286</v>
      </c>
      <c r="N75" s="142">
        <f t="shared" si="13"/>
        <v>3115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1">
        <v>29</v>
      </c>
      <c r="I76" s="339">
        <v>19</v>
      </c>
      <c r="J76" s="339" t="s">
        <v>36</v>
      </c>
      <c r="K76" s="5"/>
      <c r="L76" s="5" t="s">
        <v>93</v>
      </c>
      <c r="M76" s="366">
        <v>166339</v>
      </c>
      <c r="N76" s="362">
        <f>SUM(H90)</f>
        <v>169210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1">
        <v>21</v>
      </c>
      <c r="I77" s="339">
        <v>32</v>
      </c>
      <c r="J77" s="339" t="s">
        <v>49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2">
        <v>20</v>
      </c>
      <c r="I78" s="339">
        <v>39</v>
      </c>
      <c r="J78" s="339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1">
        <v>5</v>
      </c>
      <c r="I79" s="339">
        <v>10</v>
      </c>
      <c r="J79" s="339" t="s">
        <v>29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2">
        <v>4</v>
      </c>
      <c r="I80" s="339">
        <v>11</v>
      </c>
      <c r="J80" s="339" t="s">
        <v>30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2">
        <v>2</v>
      </c>
      <c r="I81" s="339">
        <v>20</v>
      </c>
      <c r="J81" s="339" t="s">
        <v>37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1">
        <v>0</v>
      </c>
      <c r="I82" s="339">
        <v>3</v>
      </c>
      <c r="J82" s="339" t="s">
        <v>22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1">
        <v>0</v>
      </c>
      <c r="I83" s="339">
        <v>5</v>
      </c>
      <c r="J83" s="339" t="s">
        <v>24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1">
        <v>0</v>
      </c>
      <c r="I84" s="339">
        <v>6</v>
      </c>
      <c r="J84" s="339" t="s">
        <v>25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1">
        <v>0</v>
      </c>
      <c r="I85" s="339">
        <v>7</v>
      </c>
      <c r="J85" s="339" t="s">
        <v>26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1">
        <v>0</v>
      </c>
      <c r="I86" s="339">
        <v>8</v>
      </c>
      <c r="J86" s="339" t="s">
        <v>27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1">
        <v>0</v>
      </c>
      <c r="I87" s="340">
        <v>12</v>
      </c>
      <c r="J87" s="340" t="s">
        <v>31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1">
        <v>0</v>
      </c>
      <c r="I88" s="339">
        <v>18</v>
      </c>
      <c r="J88" s="339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1">
        <v>0</v>
      </c>
      <c r="I89" s="339">
        <v>31</v>
      </c>
      <c r="J89" s="339" t="s">
        <v>48</v>
      </c>
      <c r="K89" s="63"/>
      <c r="L89" s="33"/>
    </row>
    <row r="90" spans="8:12" ht="13.5" customHeight="1">
      <c r="H90" s="196">
        <f>SUM(H50:H89)</f>
        <v>169210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1" t="s">
        <v>251</v>
      </c>
      <c r="B1" s="461"/>
      <c r="C1" s="461"/>
      <c r="D1" s="461"/>
      <c r="E1" s="461"/>
      <c r="F1" s="461"/>
      <c r="G1" s="461"/>
      <c r="I1" s="162" t="s">
        <v>100</v>
      </c>
    </row>
    <row r="2" spans="1:12" ht="13.5">
      <c r="A2" s="1"/>
      <c r="B2" s="1"/>
      <c r="C2" s="1"/>
      <c r="D2" s="1"/>
      <c r="E2" s="1"/>
      <c r="F2" s="1"/>
      <c r="G2" s="1"/>
      <c r="I2" s="249" t="s">
        <v>218</v>
      </c>
      <c r="J2" s="249" t="s">
        <v>231</v>
      </c>
      <c r="K2" s="246" t="s">
        <v>164</v>
      </c>
      <c r="L2" s="246" t="s">
        <v>232</v>
      </c>
    </row>
    <row r="3" spans="9:12" ht="13.5">
      <c r="I3" s="44" t="s">
        <v>121</v>
      </c>
      <c r="J3" s="195">
        <v>245395</v>
      </c>
      <c r="K3" s="44" t="s">
        <v>121</v>
      </c>
      <c r="L3" s="207">
        <v>221169</v>
      </c>
    </row>
    <row r="4" spans="9:12" ht="13.5">
      <c r="I4" s="44" t="s">
        <v>192</v>
      </c>
      <c r="J4" s="195">
        <v>97934</v>
      </c>
      <c r="K4" s="44" t="s">
        <v>192</v>
      </c>
      <c r="L4" s="207">
        <v>101370</v>
      </c>
    </row>
    <row r="5" spans="9:12" ht="13.5">
      <c r="I5" s="44" t="s">
        <v>195</v>
      </c>
      <c r="J5" s="195">
        <v>88596</v>
      </c>
      <c r="K5" s="44" t="s">
        <v>195</v>
      </c>
      <c r="L5" s="207">
        <v>98268</v>
      </c>
    </row>
    <row r="6" spans="9:12" ht="13.5">
      <c r="I6" s="44" t="s">
        <v>189</v>
      </c>
      <c r="J6" s="195">
        <v>86489</v>
      </c>
      <c r="K6" s="44" t="s">
        <v>189</v>
      </c>
      <c r="L6" s="207">
        <v>82649</v>
      </c>
    </row>
    <row r="7" spans="9:12" ht="13.5">
      <c r="I7" s="44" t="s">
        <v>124</v>
      </c>
      <c r="J7" s="195">
        <v>63805</v>
      </c>
      <c r="K7" s="44" t="s">
        <v>124</v>
      </c>
      <c r="L7" s="207">
        <v>62265</v>
      </c>
    </row>
    <row r="8" spans="9:12" ht="13.5">
      <c r="I8" s="44" t="s">
        <v>208</v>
      </c>
      <c r="J8" s="195">
        <v>53034</v>
      </c>
      <c r="K8" s="44" t="s">
        <v>208</v>
      </c>
      <c r="L8" s="207">
        <v>53900</v>
      </c>
    </row>
    <row r="9" spans="9:12" ht="13.5">
      <c r="I9" s="44" t="s">
        <v>193</v>
      </c>
      <c r="J9" s="195">
        <v>51263</v>
      </c>
      <c r="K9" s="44" t="s">
        <v>193</v>
      </c>
      <c r="L9" s="207">
        <v>70662</v>
      </c>
    </row>
    <row r="10" spans="9:12" ht="13.5">
      <c r="I10" s="5" t="s">
        <v>191</v>
      </c>
      <c r="J10" s="195">
        <v>50849</v>
      </c>
      <c r="K10" s="5" t="s">
        <v>191</v>
      </c>
      <c r="L10" s="207">
        <v>54449</v>
      </c>
    </row>
    <row r="11" spans="9:12" ht="13.5">
      <c r="I11" s="114" t="s">
        <v>207</v>
      </c>
      <c r="J11" s="195">
        <v>47481</v>
      </c>
      <c r="K11" s="114" t="s">
        <v>207</v>
      </c>
      <c r="L11" s="207">
        <v>41555</v>
      </c>
    </row>
    <row r="12" spans="9:12" ht="14.25" thickBot="1">
      <c r="I12" s="114" t="s">
        <v>198</v>
      </c>
      <c r="J12" s="204">
        <v>44747</v>
      </c>
      <c r="K12" s="114" t="s">
        <v>198</v>
      </c>
      <c r="L12" s="208">
        <v>45951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3" t="s">
        <v>8</v>
      </c>
      <c r="J13" s="210">
        <v>1143898</v>
      </c>
      <c r="K13" s="39" t="s">
        <v>19</v>
      </c>
      <c r="L13" s="212">
        <v>1145111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233</v>
      </c>
      <c r="K23" t="s">
        <v>231</v>
      </c>
      <c r="L23" s="24" t="s">
        <v>94</v>
      </c>
      <c r="M23" s="8"/>
    </row>
    <row r="24" spans="9:14" ht="13.5">
      <c r="I24" s="195">
        <f>SUM(J3)</f>
        <v>245395</v>
      </c>
      <c r="J24" s="44" t="s">
        <v>121</v>
      </c>
      <c r="K24" s="195">
        <f>SUM(I24)</f>
        <v>245395</v>
      </c>
      <c r="L24" s="234">
        <v>238009</v>
      </c>
      <c r="M24" s="156"/>
      <c r="N24" s="1"/>
    </row>
    <row r="25" spans="9:14" ht="13.5">
      <c r="I25" s="195">
        <f aca="true" t="shared" si="0" ref="I25:I33">SUM(J4)</f>
        <v>97934</v>
      </c>
      <c r="J25" s="44" t="s">
        <v>192</v>
      </c>
      <c r="K25" s="195">
        <f aca="true" t="shared" si="1" ref="K25:K33">SUM(I25)</f>
        <v>97934</v>
      </c>
      <c r="L25" s="234">
        <v>94731</v>
      </c>
      <c r="M25" s="216"/>
      <c r="N25" s="1"/>
    </row>
    <row r="26" spans="9:14" ht="13.5">
      <c r="I26" s="195">
        <f t="shared" si="0"/>
        <v>88596</v>
      </c>
      <c r="J26" s="44" t="s">
        <v>195</v>
      </c>
      <c r="K26" s="195">
        <f t="shared" si="1"/>
        <v>88596</v>
      </c>
      <c r="L26" s="234">
        <v>89246</v>
      </c>
      <c r="M26" s="156"/>
      <c r="N26" s="1"/>
    </row>
    <row r="27" spans="9:14" ht="13.5">
      <c r="I27" s="195">
        <f t="shared" si="0"/>
        <v>86489</v>
      </c>
      <c r="J27" s="44" t="s">
        <v>189</v>
      </c>
      <c r="K27" s="195">
        <f t="shared" si="1"/>
        <v>86489</v>
      </c>
      <c r="L27" s="234">
        <v>84779</v>
      </c>
      <c r="M27" s="156"/>
      <c r="N27" s="1"/>
    </row>
    <row r="28" spans="9:14" ht="13.5">
      <c r="I28" s="195">
        <f t="shared" si="0"/>
        <v>63805</v>
      </c>
      <c r="J28" s="44" t="s">
        <v>124</v>
      </c>
      <c r="K28" s="195">
        <f t="shared" si="1"/>
        <v>63805</v>
      </c>
      <c r="L28" s="234">
        <v>61984</v>
      </c>
      <c r="M28" s="156"/>
      <c r="N28" s="2"/>
    </row>
    <row r="29" spans="9:14" ht="13.5">
      <c r="I29" s="195">
        <f t="shared" si="0"/>
        <v>53034</v>
      </c>
      <c r="J29" s="44" t="s">
        <v>208</v>
      </c>
      <c r="K29" s="195">
        <f t="shared" si="1"/>
        <v>53034</v>
      </c>
      <c r="L29" s="234">
        <v>48908</v>
      </c>
      <c r="M29" s="156"/>
      <c r="N29" s="1"/>
    </row>
    <row r="30" spans="9:14" ht="13.5">
      <c r="I30" s="195">
        <f t="shared" si="0"/>
        <v>51263</v>
      </c>
      <c r="J30" s="44" t="s">
        <v>193</v>
      </c>
      <c r="K30" s="195">
        <f t="shared" si="1"/>
        <v>51263</v>
      </c>
      <c r="L30" s="234">
        <v>56220</v>
      </c>
      <c r="M30" s="156"/>
      <c r="N30" s="1"/>
    </row>
    <row r="31" spans="9:14" ht="13.5">
      <c r="I31" s="195">
        <f t="shared" si="0"/>
        <v>50849</v>
      </c>
      <c r="J31" s="5" t="s">
        <v>191</v>
      </c>
      <c r="K31" s="195">
        <f t="shared" si="1"/>
        <v>50849</v>
      </c>
      <c r="L31" s="234">
        <v>52973</v>
      </c>
      <c r="M31" s="156"/>
      <c r="N31" s="1"/>
    </row>
    <row r="32" spans="9:14" ht="13.5">
      <c r="I32" s="195">
        <f t="shared" si="0"/>
        <v>47481</v>
      </c>
      <c r="J32" s="114" t="s">
        <v>207</v>
      </c>
      <c r="K32" s="195">
        <f t="shared" si="1"/>
        <v>47481</v>
      </c>
      <c r="L32" s="235">
        <v>45975</v>
      </c>
      <c r="M32" s="156"/>
      <c r="N32" s="41"/>
    </row>
    <row r="33" spans="9:14" ht="13.5">
      <c r="I33" s="195">
        <f t="shared" si="0"/>
        <v>44747</v>
      </c>
      <c r="J33" s="114" t="s">
        <v>198</v>
      </c>
      <c r="K33" s="195">
        <f t="shared" si="1"/>
        <v>44747</v>
      </c>
      <c r="L33" s="234">
        <v>45699</v>
      </c>
      <c r="M33" s="156"/>
      <c r="N33" s="41"/>
    </row>
    <row r="34" spans="8:12" ht="14.25" thickBot="1">
      <c r="H34" s="8"/>
      <c r="I34" s="205">
        <f>SUM(J13-(I24+I25+I26+I27+I28+I29+I30+I31+I32+I33))</f>
        <v>314305</v>
      </c>
      <c r="J34" s="206" t="s">
        <v>102</v>
      </c>
      <c r="K34" s="205">
        <f>SUM(I34)</f>
        <v>314305</v>
      </c>
      <c r="L34" s="205" t="s">
        <v>123</v>
      </c>
    </row>
    <row r="35" spans="8:12" ht="15.75" thickBot="1" thickTop="1">
      <c r="H35" s="8"/>
      <c r="I35" s="181">
        <f>SUM(I24:I34)</f>
        <v>1143898</v>
      </c>
      <c r="J35" s="229" t="s">
        <v>9</v>
      </c>
      <c r="K35" s="209">
        <f>SUM(J13)</f>
        <v>1143898</v>
      </c>
      <c r="L35" s="233">
        <v>1127973</v>
      </c>
    </row>
    <row r="36" ht="14.25" thickTop="1"/>
    <row r="37" spans="9:11" ht="13.5">
      <c r="I37" s="43" t="s">
        <v>234</v>
      </c>
      <c r="J37" s="43"/>
      <c r="K37" s="43" t="s">
        <v>232</v>
      </c>
    </row>
    <row r="38" spans="9:11" ht="13.5">
      <c r="I38" s="207">
        <f>SUM(L3)</f>
        <v>221169</v>
      </c>
      <c r="J38" s="44" t="s">
        <v>121</v>
      </c>
      <c r="K38" s="207">
        <f>SUM(I38)</f>
        <v>221169</v>
      </c>
    </row>
    <row r="39" spans="9:11" ht="13.5">
      <c r="I39" s="207">
        <f aca="true" t="shared" si="2" ref="I39:I47">SUM(L4)</f>
        <v>101370</v>
      </c>
      <c r="J39" s="44" t="s">
        <v>192</v>
      </c>
      <c r="K39" s="207">
        <f aca="true" t="shared" si="3" ref="K39:K47">SUM(I39)</f>
        <v>101370</v>
      </c>
    </row>
    <row r="40" spans="9:11" ht="13.5">
      <c r="I40" s="207">
        <f t="shared" si="2"/>
        <v>98268</v>
      </c>
      <c r="J40" s="44" t="s">
        <v>195</v>
      </c>
      <c r="K40" s="207">
        <f t="shared" si="3"/>
        <v>98268</v>
      </c>
    </row>
    <row r="41" spans="9:11" ht="13.5">
      <c r="I41" s="207">
        <f t="shared" si="2"/>
        <v>82649</v>
      </c>
      <c r="J41" s="44" t="s">
        <v>189</v>
      </c>
      <c r="K41" s="207">
        <f t="shared" si="3"/>
        <v>82649</v>
      </c>
    </row>
    <row r="42" spans="9:11" ht="13.5">
      <c r="I42" s="207">
        <f t="shared" si="2"/>
        <v>62265</v>
      </c>
      <c r="J42" s="44" t="s">
        <v>124</v>
      </c>
      <c r="K42" s="207">
        <f t="shared" si="3"/>
        <v>62265</v>
      </c>
    </row>
    <row r="43" spans="9:11" ht="13.5">
      <c r="I43" s="207">
        <f>SUM(L8)</f>
        <v>53900</v>
      </c>
      <c r="J43" s="44" t="s">
        <v>208</v>
      </c>
      <c r="K43" s="207">
        <f t="shared" si="3"/>
        <v>53900</v>
      </c>
    </row>
    <row r="44" spans="9:11" ht="13.5">
      <c r="I44" s="207">
        <f t="shared" si="2"/>
        <v>70662</v>
      </c>
      <c r="J44" s="44" t="s">
        <v>193</v>
      </c>
      <c r="K44" s="207">
        <f t="shared" si="3"/>
        <v>70662</v>
      </c>
    </row>
    <row r="45" spans="9:11" ht="13.5">
      <c r="I45" s="207">
        <f>SUM(L10)</f>
        <v>54449</v>
      </c>
      <c r="J45" s="5" t="s">
        <v>191</v>
      </c>
      <c r="K45" s="207">
        <f t="shared" si="3"/>
        <v>54449</v>
      </c>
    </row>
    <row r="46" spans="9:13" ht="13.5">
      <c r="I46" s="207">
        <f t="shared" si="2"/>
        <v>41555</v>
      </c>
      <c r="J46" s="114" t="s">
        <v>207</v>
      </c>
      <c r="K46" s="207">
        <f t="shared" si="3"/>
        <v>41555</v>
      </c>
      <c r="M46" s="8"/>
    </row>
    <row r="47" spans="9:13" ht="14.25" thickBot="1">
      <c r="I47" s="207">
        <f t="shared" si="2"/>
        <v>45951</v>
      </c>
      <c r="J47" s="114" t="s">
        <v>198</v>
      </c>
      <c r="K47" s="207">
        <f t="shared" si="3"/>
        <v>45951</v>
      </c>
      <c r="M47" s="8"/>
    </row>
    <row r="48" spans="9:11" ht="15" thickBot="1" thickTop="1">
      <c r="I48" s="177">
        <f>SUM(L13-(I38+I39+I40+I41+I42+I43+I44+I45+I46+I47))</f>
        <v>312873</v>
      </c>
      <c r="J48" s="206" t="s">
        <v>102</v>
      </c>
      <c r="K48" s="178">
        <f>SUM(I48)</f>
        <v>312873</v>
      </c>
    </row>
    <row r="49" spans="9:12" ht="15" thickBot="1" thickTop="1">
      <c r="I49" s="179">
        <f>SUM(I38:I48)</f>
        <v>1145111</v>
      </c>
      <c r="J49" s="180"/>
      <c r="K49" s="211">
        <f>SUM(L13)</f>
        <v>1145111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218</v>
      </c>
      <c r="D51" s="85" t="s">
        <v>164</v>
      </c>
      <c r="E51" s="30" t="s">
        <v>55</v>
      </c>
      <c r="F51" s="30" t="s">
        <v>63</v>
      </c>
      <c r="G51" s="30" t="s">
        <v>113</v>
      </c>
      <c r="I51" s="8"/>
    </row>
    <row r="52" spans="1:11" ht="13.5">
      <c r="A52" s="30">
        <v>1</v>
      </c>
      <c r="B52" s="44" t="s">
        <v>121</v>
      </c>
      <c r="C52" s="6">
        <f aca="true" t="shared" si="4" ref="C52:C62">SUM(J3)</f>
        <v>245395</v>
      </c>
      <c r="D52" s="6">
        <f aca="true" t="shared" si="5" ref="D52:D61">SUM(I38)</f>
        <v>221169</v>
      </c>
      <c r="E52" s="45">
        <f aca="true" t="shared" si="6" ref="E52:E61">SUM(K24/L24*100)</f>
        <v>103.10324399497497</v>
      </c>
      <c r="F52" s="45">
        <f aca="true" t="shared" si="7" ref="F52:F62">SUM(C52/D52*100)</f>
        <v>110.95361465666527</v>
      </c>
      <c r="G52" s="44"/>
      <c r="I52" s="8"/>
      <c r="K52" s="8"/>
    </row>
    <row r="53" spans="1:9" ht="13.5">
      <c r="A53" s="30">
        <v>2</v>
      </c>
      <c r="B53" s="44" t="s">
        <v>192</v>
      </c>
      <c r="C53" s="6">
        <f t="shared" si="4"/>
        <v>97934</v>
      </c>
      <c r="D53" s="6">
        <f t="shared" si="5"/>
        <v>101370</v>
      </c>
      <c r="E53" s="45">
        <f t="shared" si="6"/>
        <v>103.38115294887629</v>
      </c>
      <c r="F53" s="45">
        <f t="shared" si="7"/>
        <v>96.61043701292296</v>
      </c>
      <c r="G53" s="44"/>
      <c r="I53" s="8"/>
    </row>
    <row r="54" spans="1:9" ht="13.5">
      <c r="A54" s="30">
        <v>3</v>
      </c>
      <c r="B54" s="44" t="s">
        <v>195</v>
      </c>
      <c r="C54" s="6">
        <f t="shared" si="4"/>
        <v>88596</v>
      </c>
      <c r="D54" s="6">
        <f t="shared" si="5"/>
        <v>98268</v>
      </c>
      <c r="E54" s="45">
        <f t="shared" si="6"/>
        <v>99.27167604150327</v>
      </c>
      <c r="F54" s="45">
        <f t="shared" si="7"/>
        <v>90.15752839174502</v>
      </c>
      <c r="G54" s="44"/>
      <c r="I54" s="8"/>
    </row>
    <row r="55" spans="1:7" ht="13.5">
      <c r="A55" s="30">
        <v>4</v>
      </c>
      <c r="B55" s="44" t="s">
        <v>189</v>
      </c>
      <c r="C55" s="6">
        <f t="shared" si="4"/>
        <v>86489</v>
      </c>
      <c r="D55" s="6">
        <f t="shared" si="5"/>
        <v>82649</v>
      </c>
      <c r="E55" s="45">
        <f t="shared" si="6"/>
        <v>102.01700892909801</v>
      </c>
      <c r="F55" s="45">
        <f t="shared" si="7"/>
        <v>104.64615421844184</v>
      </c>
      <c r="G55" s="44"/>
    </row>
    <row r="56" spans="1:7" ht="13.5">
      <c r="A56" s="30">
        <v>5</v>
      </c>
      <c r="B56" s="44" t="s">
        <v>124</v>
      </c>
      <c r="C56" s="6">
        <f t="shared" si="4"/>
        <v>63805</v>
      </c>
      <c r="D56" s="6">
        <f t="shared" si="5"/>
        <v>62265</v>
      </c>
      <c r="E56" s="45">
        <f t="shared" si="6"/>
        <v>102.93785493030458</v>
      </c>
      <c r="F56" s="45">
        <f t="shared" si="7"/>
        <v>102.47329960652051</v>
      </c>
      <c r="G56" s="44"/>
    </row>
    <row r="57" spans="1:7" ht="13.5">
      <c r="A57" s="30">
        <v>6</v>
      </c>
      <c r="B57" s="44" t="s">
        <v>208</v>
      </c>
      <c r="C57" s="6">
        <f t="shared" si="4"/>
        <v>53034</v>
      </c>
      <c r="D57" s="6">
        <f t="shared" si="5"/>
        <v>53900</v>
      </c>
      <c r="E57" s="45">
        <f t="shared" si="6"/>
        <v>108.43624764864643</v>
      </c>
      <c r="F57" s="45">
        <f t="shared" si="7"/>
        <v>98.39332096474953</v>
      </c>
      <c r="G57" s="44"/>
    </row>
    <row r="58" spans="1:7" ht="13.5">
      <c r="A58" s="30">
        <v>7</v>
      </c>
      <c r="B58" s="44" t="s">
        <v>193</v>
      </c>
      <c r="C58" s="6">
        <f t="shared" si="4"/>
        <v>51263</v>
      </c>
      <c r="D58" s="6">
        <f t="shared" si="5"/>
        <v>70662</v>
      </c>
      <c r="E58" s="45">
        <f t="shared" si="6"/>
        <v>91.18285307719673</v>
      </c>
      <c r="F58" s="45">
        <f t="shared" si="7"/>
        <v>72.54677195663865</v>
      </c>
      <c r="G58" s="44"/>
    </row>
    <row r="59" spans="1:7" ht="13.5">
      <c r="A59" s="30">
        <v>8</v>
      </c>
      <c r="B59" s="5" t="s">
        <v>191</v>
      </c>
      <c r="C59" s="6">
        <f t="shared" si="4"/>
        <v>50849</v>
      </c>
      <c r="D59" s="6">
        <f t="shared" si="5"/>
        <v>54449</v>
      </c>
      <c r="E59" s="45">
        <f t="shared" si="6"/>
        <v>95.99041020897438</v>
      </c>
      <c r="F59" s="45">
        <f t="shared" si="7"/>
        <v>93.38830832522177</v>
      </c>
      <c r="G59" s="44"/>
    </row>
    <row r="60" spans="1:7" ht="13.5">
      <c r="A60" s="30">
        <v>9</v>
      </c>
      <c r="B60" s="114" t="s">
        <v>207</v>
      </c>
      <c r="C60" s="6">
        <f t="shared" si="4"/>
        <v>47481</v>
      </c>
      <c r="D60" s="6">
        <f t="shared" si="5"/>
        <v>41555</v>
      </c>
      <c r="E60" s="45">
        <f t="shared" si="6"/>
        <v>103.27569331158237</v>
      </c>
      <c r="F60" s="45">
        <f t="shared" si="7"/>
        <v>114.260618457466</v>
      </c>
      <c r="G60" s="44"/>
    </row>
    <row r="61" spans="1:7" ht="14.25" thickBot="1">
      <c r="A61" s="119">
        <v>10</v>
      </c>
      <c r="B61" s="114" t="s">
        <v>198</v>
      </c>
      <c r="C61" s="123">
        <f t="shared" si="4"/>
        <v>44747</v>
      </c>
      <c r="D61" s="123">
        <f t="shared" si="5"/>
        <v>45951</v>
      </c>
      <c r="E61" s="113">
        <f t="shared" si="6"/>
        <v>97.91680343114729</v>
      </c>
      <c r="F61" s="113">
        <f t="shared" si="7"/>
        <v>97.3798176318252</v>
      </c>
      <c r="G61" s="114"/>
    </row>
    <row r="62" spans="1:7" ht="14.25" thickTop="1">
      <c r="A62" s="227"/>
      <c r="B62" s="188" t="s">
        <v>112</v>
      </c>
      <c r="C62" s="228">
        <f t="shared" si="4"/>
        <v>1143898</v>
      </c>
      <c r="D62" s="228">
        <f>SUM(L13)</f>
        <v>1145111</v>
      </c>
      <c r="E62" s="230">
        <f>SUM(C62/L35)*100</f>
        <v>101.41182457381515</v>
      </c>
      <c r="F62" s="230">
        <f t="shared" si="7"/>
        <v>99.89407140443154</v>
      </c>
      <c r="G62" s="244">
        <v>75.5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2007-08-01T06:47:45Z</cp:lastPrinted>
  <dcterms:created xsi:type="dcterms:W3CDTF">2004-08-12T01:21:30Z</dcterms:created>
  <dcterms:modified xsi:type="dcterms:W3CDTF">2007-08-07T04:07:08Z</dcterms:modified>
  <cp:category/>
  <cp:version/>
  <cp:contentType/>
  <cp:contentStatus/>
</cp:coreProperties>
</file>