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<sst xmlns="http://schemas.openxmlformats.org/spreadsheetml/2006/main" count="1201" uniqueCount="255">
  <si>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</si>
  <si>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</si>
  <si>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</si>
  <si>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</si>
  <si>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</si>
  <si>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</si>
  <si>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</si>
  <si>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</si>
  <si>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</si>
  <si>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</si>
  <si>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</si>
  <si>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</si>
  <si>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</si>
  <si>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</si>
  <si>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</si>
  <si>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</si>
  <si>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</si>
  <si>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</si>
  <si>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</si>
  <si>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</si>
  <si>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</si>
  <si>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</si>
  <si>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</si>
  <si>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</si>
  <si>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</si>
  <si>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</si>
  <si>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</si>
  <si>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</si>
  <si>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</si>
  <si>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</si>
  <si>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</si>
  <si>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</si>
  <si>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</si>
  <si>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</si>
  <si>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</si>
  <si>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</si>
  <si>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</si>
  <si>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</si>
  <si>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</si>
  <si>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</si>
  <si>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</si>
  <si>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</si>
  <si>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</si>
  <si>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</si>
  <si>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</si>
  <si>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</si>
  <si>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</si>
  <si>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</si>
  <si>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</si>
  <si>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</si>
  <si>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</si>
  <si>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</si>
  <si>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</si>
  <si>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</si>
  <si>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</si>
  <si>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</si>
  <si>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</si>
  <si>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</si>
  <si>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</si>
  <si>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</si>
  <si>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</si>
  <si>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</si>
  <si>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</si>
  <si>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</si>
  <si>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</si>
  <si>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</si>
  <si>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</si>
  <si>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</si>
  <si>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</si>
  <si>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</si>
  <si>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</si>
  <si>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</si>
  <si>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</si>
  <si>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</si>
  <si>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</si>
  <si>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</si>
  <si>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</si>
  <si>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</si>
  <si>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</si>
  <si>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</si>
  <si>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</si>
  <si>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</si>
  <si>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</si>
  <si>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</si>
  <si>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</si>
  <si>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</si>
  <si>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</si>
  <si>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</si>
  <si>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</si>
  <si>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</si>
  <si>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</si>
  <si>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</si>
  <si>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</si>
  <si>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</si>
  <si>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</si>
  <si>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</si>
  <si>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</si>
  <si>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</si>
  <si>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</si>
  <si>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</si>
  <si>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</si>
  <si>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</si>
  <si>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</si>
  <si>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</si>
  <si>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</si>
  <si>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</si>
  <si>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</si>
  <si>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</si>
  <si>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</si>
  <si>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</si>
  <si>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</si>
  <si>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</si>
  <si>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</si>
  <si>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</si>
  <si>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</si>
  <si>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</si>
  <si>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</si>
  <si>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</si>
  <si>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</si>
  <si>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</si>
  <si>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</si>
  <si>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</si>
  <si>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</si>
  <si>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</si>
  <si>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</si>
  <si>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</si>
  <si>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</si>
  <si>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</si>
  <si>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</si>
  <si>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</si>
  <si>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</si>
  <si>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</si>
  <si>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</si>
  <si>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</si>
  <si>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その他の日用品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</si>
  <si>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</si>
  <si>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</si>
  <si>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</si>
  <si>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</si>
  <si>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</si>
  <si>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</si>
  <si>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</si>
  <si>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</si>
  <si>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</si>
  <si>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</si>
  <si>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</si>
  <si>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</si>
  <si>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</si>
  <si>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</si>
  <si>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</si>
  <si>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</si>
  <si>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</si>
  <si>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</si>
  <si>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</si>
  <si>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</si>
  <si>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</si>
  <si>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</si>
  <si>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</si>
  <si>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</si>
  <si>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</si>
  <si>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</si>
  <si>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</si>
  <si>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</si>
  <si>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</si>
  <si>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</si>
  <si>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</si>
  <si>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</si>
  <si>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</si>
  <si>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</si>
  <si>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</si>
  <si>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</si>
  <si>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</si>
  <si>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</si>
  <si>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</si>
  <si>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</si>
  <si>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</si>
  <si>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</si>
  <si>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</si>
  <si>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</si>
  <si>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</si>
  <si>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</si>
  <si>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</si>
  <si>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</si>
  <si>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</si>
  <si>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</si>
  <si>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</si>
  <si>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</si>
  <si>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</si>
  <si>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</si>
  <si>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</si>
  <si>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</si>
  <si>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</si>
  <si>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</si>
  <si>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</si>
  <si>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</si>
  <si>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</si>
  <si>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</si>
  <si>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</si>
  <si>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</si>
  <si>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</si>
  <si>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</si>
  <si>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</si>
  <si>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</si>
  <si>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</si>
  <si>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</si>
  <si>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</si>
  <si>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</si>
  <si>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</si>
  <si>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</si>
  <si>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</si>
  <si>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</si>
  <si>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</si>
  <si>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</si>
  <si>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</si>
  <si>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</si>
  <si>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</si>
  <si>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</si>
  <si>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</si>
  <si>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</si>
  <si>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</si>
  <si>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</si>
  <si>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</si>
  <si>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</si>
  <si>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</si>
  <si>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</si>
  <si>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</si>
  <si>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</si>
  <si>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</si>
  <si>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</si>
  <si>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</si>
  <si>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</si>
  <si>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</si>
  <si>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</si>
  <si>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</si>
  <si>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</si>
  <si>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平成１9年</t>
  </si>
  <si>
    <t>平成１8年</t>
  </si>
  <si>
    <t>平成１8年</t>
  </si>
  <si>
    <t>平成1９年</t>
  </si>
  <si>
    <t>１９年</t>
  </si>
  <si>
    <t>平成1８年</t>
  </si>
  <si>
    <t>１８年</t>
  </si>
  <si>
    <t>1９年</t>
  </si>
  <si>
    <t>1８年</t>
  </si>
  <si>
    <t>その他の織物</t>
  </si>
  <si>
    <t>（平成１9年5月分倉庫統計）</t>
  </si>
  <si>
    <t>平成19年5月</t>
  </si>
  <si>
    <t>25，436 ㎡</t>
  </si>
  <si>
    <t>4，524　㎡</t>
  </si>
  <si>
    <r>
      <t>121，047 m</t>
    </r>
    <r>
      <rPr>
        <sz val="8"/>
        <rFont val="ＭＳ Ｐゴシック"/>
        <family val="3"/>
      </rPr>
      <t>3</t>
    </r>
  </si>
  <si>
    <t>6，192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</si>
  <si>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</si>
  <si>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平成１９年５月末上位１０品目保管残高（県合計）　　　　　　　　　　静岡県倉庫協会</t>
  </si>
  <si>
    <t>その他の食料工業品</t>
  </si>
  <si>
    <t>その他の農産物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</si>
</sst>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9.7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0" fontId="0" fillId="6" borderId="0" xfId="0" applyFill="1" applyAlignment="1">
      <alignment/>
    </xf>
    <xf numFmtId="38" fontId="0" fillId="7" borderId="30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1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5" borderId="0" xfId="0" applyFont="1" applyFill="1" applyAlignment="1">
      <alignment/>
    </xf>
    <xf numFmtId="0" fontId="0" fillId="2" borderId="0" xfId="0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7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distributed"/>
    </xf>
    <xf numFmtId="0" fontId="50" fillId="0" borderId="35" xfId="0" applyFont="1" applyBorder="1" applyAlignment="1">
      <alignment/>
    </xf>
    <xf numFmtId="0" fontId="50" fillId="0" borderId="0" xfId="0" applyFont="1" applyAlignment="1">
      <alignment/>
    </xf>
    <xf numFmtId="58" fontId="52" fillId="0" borderId="14" xfId="0" applyNumberFormat="1" applyFont="1" applyBorder="1" applyAlignment="1">
      <alignment/>
    </xf>
    <xf numFmtId="58" fontId="52" fillId="0" borderId="0" xfId="0" applyNumberFormat="1" applyFont="1" applyBorder="1" applyAlignment="1">
      <alignment/>
    </xf>
    <xf numFmtId="58" fontId="52" fillId="0" borderId="35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5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0" xfId="0" applyFont="1" applyFill="1" applyAlignment="1">
      <alignment horizontal="left"/>
    </xf>
    <xf numFmtId="58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47" fillId="0" borderId="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50" fillId="11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/>
    </xf>
    <xf numFmtId="0" fontId="53" fillId="15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0" fillId="0" borderId="9" xfId="0" applyFont="1" applyBorder="1" applyAlignment="1">
      <alignment/>
    </xf>
    <xf numFmtId="0" fontId="50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left"/>
    </xf>
    <xf numFmtId="0" fontId="50" fillId="0" borderId="36" xfId="0" applyFont="1" applyBorder="1" applyAlignment="1">
      <alignment/>
    </xf>
    <xf numFmtId="0" fontId="50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5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5" borderId="32" xfId="0" applyNumberFormat="1" applyFill="1" applyBorder="1" applyAlignment="1">
      <alignment/>
    </xf>
    <xf numFmtId="0" fontId="0" fillId="5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0" fontId="0" fillId="5" borderId="1" xfId="0" applyFont="1" applyFill="1" applyBorder="1" applyAlignment="1">
      <alignment horizontal="center"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0" fontId="31" fillId="3" borderId="1" xfId="0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38" fontId="35" fillId="3" borderId="0" xfId="16" applyFont="1" applyFill="1" applyAlignment="1">
      <alignment/>
    </xf>
    <xf numFmtId="38" fontId="0" fillId="0" borderId="0" xfId="0" applyNumberFormat="1" applyFill="1" applyBorder="1" applyAlignment="1">
      <alignment/>
    </xf>
    <xf numFmtId="38" fontId="32" fillId="2" borderId="16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0" fillId="6" borderId="4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8" borderId="1" xfId="16" applyFont="1" applyFill="1" applyBorder="1" applyAlignment="1">
      <alignment/>
    </xf>
    <xf numFmtId="38" fontId="39" fillId="8" borderId="12" xfId="16" applyFont="1" applyFill="1" applyBorder="1" applyAlignment="1">
      <alignment/>
    </xf>
    <xf numFmtId="38" fontId="39" fillId="8" borderId="13" xfId="16" applyFont="1" applyFill="1" applyBorder="1" applyAlignment="1">
      <alignment/>
    </xf>
    <xf numFmtId="38" fontId="39" fillId="8" borderId="1" xfId="16" applyFont="1" applyFill="1" applyBorder="1" applyAlignment="1">
      <alignment horizontal="right"/>
    </xf>
    <xf numFmtId="38" fontId="39" fillId="8" borderId="2" xfId="16" applyFont="1" applyFill="1" applyBorder="1" applyAlignment="1">
      <alignment horizontal="right"/>
    </xf>
    <xf numFmtId="38" fontId="39" fillId="8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8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3" borderId="1" xfId="16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6" xfId="16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2" xfId="16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8" fontId="0" fillId="0" borderId="35" xfId="16" applyBorder="1" applyAlignment="1">
      <alignment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18547998"/>
        <c:axId val="32714255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25992840"/>
        <c:axId val="32608969"/>
      </c:lineChart>
      <c:catAx>
        <c:axId val="2599284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08969"/>
        <c:crossesAt val="100"/>
        <c:auto val="1"/>
        <c:lblOffset val="100"/>
        <c:noMultiLvlLbl val="0"/>
      </c:catAx>
      <c:valAx>
        <c:axId val="32608969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92840"/>
        <c:crossesAt val="1"/>
        <c:crossBetween val="between"/>
        <c:dispUnits/>
        <c:majorUnit val="10"/>
        <c:minorUnit val="2"/>
      </c:valAx>
      <c:catAx>
        <c:axId val="18547998"/>
        <c:scaling>
          <c:orientation val="minMax"/>
        </c:scaling>
        <c:axPos val="b"/>
        <c:delete val="1"/>
        <c:majorTickMark val="in"/>
        <c:minorTickMark val="none"/>
        <c:tickLblPos val="nextTo"/>
        <c:crossAx val="32714255"/>
        <c:crosses val="autoZero"/>
        <c:auto val="1"/>
        <c:lblOffset val="100"/>
        <c:noMultiLvlLbl val="0"/>
      </c:catAx>
      <c:valAx>
        <c:axId val="32714255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7998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東部支部平成１9年5月入庫高上位１０品目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28093604"/>
        <c:axId val="51515845"/>
      </c:barChart>
      <c:catAx>
        <c:axId val="2809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15845"/>
        <c:crosses val="autoZero"/>
        <c:auto val="1"/>
        <c:lblOffset val="100"/>
        <c:noMultiLvlLbl val="0"/>
      </c:catAx>
      <c:valAx>
        <c:axId val="51515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3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5"/>
          <c:y val="0.112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/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/>
            </c:numRef>
          </c:val>
        </c:ser>
        <c:axId val="60989422"/>
        <c:axId val="12033887"/>
      </c:barChart>
      <c:catAx>
        <c:axId val="6098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887"/>
        <c:crosses val="autoZero"/>
        <c:auto val="1"/>
        <c:lblOffset val="100"/>
        <c:noMultiLvlLbl val="0"/>
      </c:catAx>
      <c:valAx>
        <c:axId val="12033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8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25"/>
          <c:y val="0.1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清水支部平成１9年5月入庫高上位１０品目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41196120"/>
        <c:axId val="35220761"/>
      </c:barChart>
      <c:catAx>
        <c:axId val="41196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0761"/>
        <c:crosses val="autoZero"/>
        <c:auto val="1"/>
        <c:lblOffset val="100"/>
        <c:noMultiLvlLbl val="0"/>
      </c:catAx>
      <c:valAx>
        <c:axId val="35220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6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25"/>
          <c:y val="0.11775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/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/>
            </c:numRef>
          </c:val>
        </c:ser>
        <c:axId val="48551394"/>
        <c:axId val="34309363"/>
      </c:barChart>
      <c:catAx>
        <c:axId val="48551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09363"/>
        <c:crosses val="autoZero"/>
        <c:auto val="1"/>
        <c:lblOffset val="100"/>
        <c:noMultiLvlLbl val="0"/>
      </c:catAx>
      <c:valAx>
        <c:axId val="34309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1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75"/>
          <c:y val="0.1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40348812"/>
        <c:axId val="27594989"/>
      </c:barChart>
      <c:catAx>
        <c:axId val="4034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4989"/>
        <c:crosses val="autoZero"/>
        <c:auto val="1"/>
        <c:lblOffset val="100"/>
        <c:noMultiLvlLbl val="0"/>
      </c:catAx>
      <c:valAx>
        <c:axId val="27594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135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西部支部平成１9年5月入庫高上位１０品目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47028310"/>
        <c:axId val="20601607"/>
      </c:barChart>
      <c:catAx>
        <c:axId val="4702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1607"/>
        <c:crosses val="autoZero"/>
        <c:auto val="1"/>
        <c:lblOffset val="100"/>
        <c:noMultiLvlLbl val="0"/>
      </c:catAx>
      <c:valAx>
        <c:axId val="20601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28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1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51196736"/>
        <c:axId val="58117441"/>
      </c:barChart>
      <c:catAx>
        <c:axId val="51196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17441"/>
        <c:crosses val="autoZero"/>
        <c:auto val="1"/>
        <c:lblOffset val="100"/>
        <c:noMultiLvlLbl val="0"/>
      </c:catAx>
      <c:valAx>
        <c:axId val="58117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6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118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平成１8年5月保管残高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平成１9年5月保管残高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東部支部平成１9年5月保管残高上位１０品目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53294922"/>
        <c:axId val="9892251"/>
      </c:barChart>
      <c:catAx>
        <c:axId val="5329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2251"/>
        <c:crosses val="autoZero"/>
        <c:auto val="1"/>
        <c:lblOffset val="100"/>
        <c:noMultiLvlLbl val="0"/>
      </c:catAx>
      <c:valAx>
        <c:axId val="9892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富士支部平成１9年5月保管残高上位１０品目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/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/>
            </c:numRef>
          </c:val>
        </c:ser>
        <c:axId val="21921396"/>
        <c:axId val="63074837"/>
      </c:barChart>
      <c:catAx>
        <c:axId val="21921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4837"/>
        <c:crosses val="autoZero"/>
        <c:auto val="1"/>
        <c:lblOffset val="100"/>
        <c:noMultiLvlLbl val="0"/>
      </c:catAx>
      <c:valAx>
        <c:axId val="63074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1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1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清水支部平成19年5月保管残高上位１０品目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30802622"/>
        <c:axId val="8788143"/>
      </c:bar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8143"/>
        <c:crosses val="autoZero"/>
        <c:auto val="1"/>
        <c:lblOffset val="100"/>
        <c:noMultiLvlLbl val="0"/>
      </c:catAx>
      <c:valAx>
        <c:axId val="8788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2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静岡支部平成１9年5月保管残高上位１０品目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/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/>
            </c:numRef>
          </c:val>
        </c:ser>
        <c:axId val="11984424"/>
        <c:axId val="40750953"/>
      </c:bar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0953"/>
        <c:crosses val="autoZero"/>
        <c:auto val="1"/>
        <c:lblOffset val="100"/>
        <c:noMultiLvlLbl val="0"/>
      </c:catAx>
      <c:valAx>
        <c:axId val="40750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84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75"/>
          <c:y val="0.3912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駿遠支部平成19年5月保管残高上位１０品目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31214258"/>
        <c:axId val="12492867"/>
      </c:barChart>
      <c:catAx>
        <c:axId val="31214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2867"/>
        <c:crosses val="autoZero"/>
        <c:auto val="1"/>
        <c:lblOffset val="100"/>
        <c:noMultiLvlLbl val="0"/>
      </c:catAx>
      <c:valAx>
        <c:axId val="12492867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4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西部支部平成19年5月保管残高上位１０品目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/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/>
            </c:numRef>
          </c:val>
        </c:ser>
        <c:axId val="45326940"/>
        <c:axId val="5289277"/>
      </c:barChart>
      <c:catAx>
        <c:axId val="4532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277"/>
        <c:crosses val="autoZero"/>
        <c:auto val="1"/>
        <c:lblOffset val="100"/>
        <c:noMultiLvlLbl val="0"/>
      </c:catAx>
      <c:valAx>
        <c:axId val="528927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26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9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47603494"/>
        <c:axId val="25778263"/>
      </c:lineChart>
      <c:catAx>
        <c:axId val="476034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8263"/>
        <c:crosses val="autoZero"/>
        <c:auto val="1"/>
        <c:lblOffset val="100"/>
        <c:noMultiLvlLbl val="0"/>
      </c:catAx>
      <c:valAx>
        <c:axId val="25778263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34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30677776"/>
        <c:axId val="7664529"/>
      </c:lineChart>
      <c:catAx>
        <c:axId val="306777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64529"/>
        <c:crosses val="autoZero"/>
        <c:auto val="1"/>
        <c:lblOffset val="100"/>
        <c:noMultiLvlLbl val="0"/>
      </c:catAx>
      <c:valAx>
        <c:axId val="766452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77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/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/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/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/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/>
            </c:numRef>
          </c:val>
          <c:smooth val="0"/>
        </c:ser>
        <c:marker val="1"/>
        <c:axId val="1871898"/>
        <c:axId val="16847083"/>
      </c:lineChart>
      <c:catAx>
        <c:axId val="18718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7083"/>
        <c:crosses val="autoZero"/>
        <c:auto val="1"/>
        <c:lblOffset val="100"/>
        <c:noMultiLvlLbl val="0"/>
      </c:catAx>
      <c:valAx>
        <c:axId val="16847083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18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47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17406020"/>
        <c:axId val="22436453"/>
      </c:lineChart>
      <c:catAx>
        <c:axId val="174060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6453"/>
        <c:crosses val="autoZero"/>
        <c:auto val="1"/>
        <c:lblOffset val="100"/>
        <c:noMultiLvlLbl val="0"/>
      </c:catAx>
      <c:valAx>
        <c:axId val="2243645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60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601486"/>
        <c:axId val="5413375"/>
      </c:lineChart>
      <c:catAx>
        <c:axId val="6014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3375"/>
        <c:crosses val="autoZero"/>
        <c:auto val="1"/>
        <c:lblOffset val="100"/>
        <c:noMultiLvlLbl val="0"/>
      </c:catAx>
      <c:valAx>
        <c:axId val="5413375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4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平成1９年５月倉庫使用状況(1～3類）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25045266"/>
        <c:axId val="24080803"/>
      </c:bar3DChart>
      <c:catAx>
        <c:axId val="25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0803"/>
        <c:crosses val="autoZero"/>
        <c:auto val="1"/>
        <c:lblOffset val="100"/>
        <c:noMultiLvlLbl val="0"/>
      </c:catAx>
      <c:valAx>
        <c:axId val="240808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45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/>
            </c:numRef>
          </c:val>
          <c:smooth val="0"/>
        </c:ser>
        <c:marker val="1"/>
        <c:axId val="48720376"/>
        <c:axId val="35830201"/>
      </c:lineChart>
      <c:catAx>
        <c:axId val="487203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0201"/>
        <c:crosses val="autoZero"/>
        <c:auto val="1"/>
        <c:lblOffset val="100"/>
        <c:noMultiLvlLbl val="0"/>
      </c:catAx>
      <c:valAx>
        <c:axId val="3583020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203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54036354"/>
        <c:axId val="16565139"/>
      </c:lineChart>
      <c:catAx>
        <c:axId val="540363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5139"/>
        <c:crosses val="autoZero"/>
        <c:auto val="1"/>
        <c:lblOffset val="100"/>
        <c:noMultiLvlLbl val="0"/>
      </c:catAx>
      <c:valAx>
        <c:axId val="1656513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363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14868524"/>
        <c:axId val="66707853"/>
      </c:lineChart>
      <c:catAx>
        <c:axId val="148685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7853"/>
        <c:crosses val="autoZero"/>
        <c:auto val="1"/>
        <c:lblOffset val="100"/>
        <c:noMultiLvlLbl val="0"/>
      </c:catAx>
      <c:valAx>
        <c:axId val="66707853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5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63499766"/>
        <c:axId val="34626983"/>
      </c:lineChart>
      <c:catAx>
        <c:axId val="634997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6983"/>
        <c:crosses val="autoZero"/>
        <c:auto val="1"/>
        <c:lblOffset val="100"/>
        <c:noMultiLvlLbl val="0"/>
      </c:catAx>
      <c:valAx>
        <c:axId val="3462698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9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43207392"/>
        <c:axId val="53322209"/>
      </c:lineChart>
      <c:catAx>
        <c:axId val="432073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2209"/>
        <c:crosses val="autoZero"/>
        <c:auto val="1"/>
        <c:lblOffset val="100"/>
        <c:noMultiLvlLbl val="0"/>
      </c:catAx>
      <c:valAx>
        <c:axId val="53322209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73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10137834"/>
        <c:axId val="24131643"/>
      </c:lineChart>
      <c:catAx>
        <c:axId val="101378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31643"/>
        <c:crosses val="autoZero"/>
        <c:auto val="1"/>
        <c:lblOffset val="100"/>
        <c:noMultiLvlLbl val="0"/>
      </c:catAx>
      <c:valAx>
        <c:axId val="24131643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78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/>
            </c:numRef>
          </c:val>
          <c:smooth val="0"/>
        </c:ser>
        <c:marker val="1"/>
        <c:axId val="15858196"/>
        <c:axId val="8506037"/>
      </c:lineChart>
      <c:catAx>
        <c:axId val="158581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6037"/>
        <c:crosses val="autoZero"/>
        <c:auto val="1"/>
        <c:lblOffset val="100"/>
        <c:noMultiLvlLbl val="0"/>
      </c:catAx>
      <c:valAx>
        <c:axId val="850603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581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9445470"/>
        <c:axId val="17900367"/>
      </c:lineChart>
      <c:catAx>
        <c:axId val="94454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00367"/>
        <c:crosses val="autoZero"/>
        <c:auto val="1"/>
        <c:lblOffset val="100"/>
        <c:noMultiLvlLbl val="0"/>
      </c:catAx>
      <c:valAx>
        <c:axId val="1790036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4547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26885576"/>
        <c:axId val="40643593"/>
      </c:lineChart>
      <c:catAx>
        <c:axId val="268855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3593"/>
        <c:crosses val="autoZero"/>
        <c:auto val="1"/>
        <c:lblOffset val="100"/>
        <c:noMultiLvlLbl val="0"/>
      </c:catAx>
      <c:valAx>
        <c:axId val="4064359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55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/>
            </c:numRef>
          </c:val>
          <c:smooth val="0"/>
        </c:ser>
        <c:marker val="1"/>
        <c:axId val="30248018"/>
        <c:axId val="3796707"/>
      </c:lineChart>
      <c:catAx>
        <c:axId val="302480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6707"/>
        <c:crosses val="autoZero"/>
        <c:auto val="1"/>
        <c:lblOffset val="100"/>
        <c:noMultiLvlLbl val="0"/>
      </c:catAx>
      <c:valAx>
        <c:axId val="379670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0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5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15400636"/>
        <c:axId val="4387997"/>
      </c:lineChart>
      <c:catAx>
        <c:axId val="154006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997"/>
        <c:crosses val="autoZero"/>
        <c:auto val="1"/>
        <c:lblOffset val="100"/>
        <c:noMultiLvlLbl val="0"/>
      </c:catAx>
      <c:valAx>
        <c:axId val="438799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06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97821"/>
        <c:crosses val="autoZero"/>
        <c:auto val="1"/>
        <c:lblOffset val="100"/>
        <c:noMultiLvlLbl val="0"/>
      </c:catAx>
      <c:valAx>
        <c:axId val="3909782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036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16336070"/>
        <c:axId val="12806903"/>
      </c:lineChart>
      <c:catAx>
        <c:axId val="163360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6903"/>
        <c:crosses val="autoZero"/>
        <c:auto val="1"/>
        <c:lblOffset val="100"/>
        <c:noMultiLvlLbl val="0"/>
      </c:catAx>
      <c:valAx>
        <c:axId val="1280690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/>
            </c:numRef>
          </c:val>
          <c:smooth val="0"/>
        </c:ser>
        <c:marker val="1"/>
        <c:axId val="48153264"/>
        <c:axId val="30726193"/>
      </c:lineChart>
      <c:catAx>
        <c:axId val="481532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26193"/>
        <c:crosses val="autoZero"/>
        <c:auto val="1"/>
        <c:lblOffset val="100"/>
        <c:noMultiLvlLbl val="0"/>
      </c:catAx>
      <c:valAx>
        <c:axId val="30726193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32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07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39491974"/>
        <c:axId val="19883447"/>
      </c:lineChart>
      <c:catAx>
        <c:axId val="394919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1974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78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/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/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/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/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/>
            </c:numRef>
          </c:val>
          <c:smooth val="0"/>
        </c:ser>
        <c:marker val="1"/>
        <c:axId val="44733296"/>
        <c:axId val="67055345"/>
      </c:lineChart>
      <c:catAx>
        <c:axId val="447332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55345"/>
        <c:crosses val="autoZero"/>
        <c:auto val="1"/>
        <c:lblOffset val="100"/>
        <c:noMultiLvlLbl val="0"/>
      </c:catAx>
      <c:valAx>
        <c:axId val="67055345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33296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66627194"/>
        <c:axId val="62773835"/>
      </c:barChart>
      <c:catAx>
        <c:axId val="66627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73835"/>
        <c:crosses val="autoZero"/>
        <c:auto val="1"/>
        <c:lblOffset val="100"/>
        <c:noMultiLvlLbl val="0"/>
      </c:catAx>
      <c:valAx>
        <c:axId val="627738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27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75"/>
          <c:y val="0.093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平成19年5月入庫高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平成18年5月入庫高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0.659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863，644トン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0.517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820，835トン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</cdr:y>
    </cdr:from>
    <cdr:to>
      <cdr:x>0.885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0.0145</cdr:y>
    </cdr:from>
    <cdr:to>
      <cdr:x>0.98075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0.00575</cdr:y>
    </cdr:from>
    <cdr:to>
      <cdr:x>0.93925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0.017</cdr:y>
    </cdr:from>
    <cdr:to>
      <cdr:x>0.983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245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0.00875</cdr:y>
    </cdr:from>
    <cdr:to>
      <cdr:x>0.89125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0.461</cdr:x>
      <cdr:y>0.21125</cdr:y>
    </cdr:from>
    <cdr:to>
      <cdr:x>0.71175</cdr:x>
      <cdr:y>0.289</cdr:y>
    </cdr:to>
    <cdr:sp>
      <cdr:nvSpPr>
        <cdr:cNvPr id="3" name="TextBox 4"/>
        <cdr:cNvSpPr txBox="1">
          <a:spLocks noChangeArrowheads="1"/>
        </cdr:cNvSpPr>
      </cdr:nvSpPr>
      <cdr:spPr>
        <a:xfrm>
          <a:off x="4467225" y="1209675"/>
          <a:ext cx="2438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　（12月末）</a:t>
          </a:r>
        </a:p>
      </cdr:txBody>
    </cdr:sp>
  </cdr:relSizeAnchor>
  <cdr:relSizeAnchor xmlns:cdr="http://schemas.openxmlformats.org/drawingml/2006/chartDrawing">
    <cdr:from>
      <cdr:x>0.63675</cdr:x>
      <cdr:y>0.86125</cdr:y>
    </cdr:from>
    <cdr:to>
      <cdr:x>0.857</cdr:x>
      <cdr:y>0.90925</cdr:y>
    </cdr:to>
    <cdr:sp>
      <cdr:nvSpPr>
        <cdr:cNvPr id="4" name="TextBox 5"/>
        <cdr:cNvSpPr txBox="1">
          <a:spLocks noChangeArrowheads="1"/>
        </cdr:cNvSpPr>
      </cdr:nvSpPr>
      <cdr:spPr>
        <a:xfrm>
          <a:off x="6172200" y="49625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0.122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0.8295</cdr:x>
      <cdr:y>0</cdr:y>
    </cdr:from>
    <cdr:to>
      <cdr:x>0.9795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1，146，983トン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1，127，973トン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</cdr:y>
    </cdr:from>
    <cdr:to>
      <cdr:x>0.899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0.92725</cdr:x>
      <cdr:y>0.73625</cdr:y>
    </cdr:from>
    <cdr:to>
      <cdr:x>1</cdr:x>
      <cdr:y>0.8085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838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0.38375</cdr:x>
      <cdr:y>0.5235</cdr:y>
    </cdr:from>
    <cdr:to>
      <cdr:x>0.45725</cdr:x>
      <cdr:y>0.59575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886075" y="13049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0.92725</cdr:x>
      <cdr:y>0.5</cdr:y>
    </cdr:from>
    <cdr:to>
      <cdr:x>1</cdr:x>
      <cdr:y>0.57225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47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0.9245</cdr:x>
      <cdr:y>0.66525</cdr:y>
    </cdr:from>
    <cdr:to>
      <cdr:x>0.998</cdr:x>
      <cdr:y>0.7375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0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505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</cdr:y>
    </cdr:from>
    <cdr:to>
      <cdr:x>0.997</cdr:x>
      <cdr:y>0.08375</cdr:y>
    </cdr:to>
    <cdr:sp>
      <cdr:nvSpPr>
        <cdr:cNvPr id="6" name="TextBox 6"/>
        <cdr:cNvSpPr txBox="1">
          <a:spLocks noChangeArrowheads="1"/>
        </cdr:cNvSpPr>
      </cdr:nvSpPr>
      <cdr:spPr>
        <a:xfrm>
          <a:off x="6477000" y="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0.5945</cdr:y>
    </cdr:from>
    <cdr:to>
      <cdr:x>1</cdr:x>
      <cdr:y>0.66675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0.595</cdr:y>
    </cdr:from>
    <cdr:to>
      <cdr:x>1</cdr:x>
      <cdr:y>0.65975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0.927</cdr:x>
      <cdr:y>0.5315</cdr:y>
    </cdr:from>
    <cdr:to>
      <cdr:x>1</cdr:x>
      <cdr:y>0.59625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476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0.387</cdr:x>
      <cdr:y>0.56725</cdr:y>
    </cdr:from>
    <cdr:to>
      <cdr:x>0.458</cdr:x>
      <cdr:y>0.632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1581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0.927</cdr:x>
      <cdr:y>0.468</cdr:y>
    </cdr:from>
    <cdr:to>
      <cdr:x>1</cdr:x>
      <cdr:y>0.53275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3049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0.849</cdr:x>
      <cdr:y>0.02475</cdr:y>
    </cdr:from>
    <cdr:to>
      <cdr:x>0.99325</cdr:x>
      <cdr:y>0.10325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0.65875</cdr:y>
    </cdr:from>
    <cdr:to>
      <cdr:x>1</cdr:x>
      <cdr:y>0.7235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838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0.58575</cdr:y>
    </cdr:from>
    <cdr:to>
      <cdr:x>1</cdr:x>
      <cdr:y>0.6435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63830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平成１６年
年</a:t>
          </a:r>
        </a:p>
      </cdr:txBody>
    </cdr:sp>
  </cdr:relSizeAnchor>
  <cdr:relSizeAnchor xmlns:cdr="http://schemas.openxmlformats.org/drawingml/2006/chartDrawing">
    <cdr:from>
      <cdr:x>0.927</cdr:x>
      <cdr:y>0.43175</cdr:y>
    </cdr:from>
    <cdr:to>
      <cdr:x>1</cdr:x>
      <cdr:y>0.49625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1209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0.39275</cdr:x>
      <cdr:y>0.38975</cdr:y>
    </cdr:from>
    <cdr:to>
      <cdr:x>0.466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085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0.927</cdr:x>
      <cdr:y>0.523</cdr:y>
    </cdr:from>
    <cdr:to>
      <cdr:x>1</cdr:x>
      <cdr:y>0.5875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0.021</cdr:y>
    </cdr:from>
    <cdr:to>
      <cdr:x>0.99125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0.38975</cdr:y>
    </cdr:from>
    <cdr:to>
      <cdr:x>1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085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571500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28575"/>
        <a:ext cx="752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0.65925</cdr:y>
    </cdr:from>
    <cdr:to>
      <cdr:x>0.9935</cdr:x>
      <cdr:y>0.72225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1895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0.70325</cdr:y>
    </cdr:from>
    <cdr:to>
      <cdr:x>0.9935</cdr:x>
      <cdr:y>0.76625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2019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0.38425</cdr:x>
      <cdr:y>0.50525</cdr:y>
    </cdr:from>
    <cdr:to>
      <cdr:x>0.4705</cdr:x>
      <cdr:y>0.56475</cdr:y>
    </cdr:to>
    <cdr:sp>
      <cdr:nvSpPr>
        <cdr:cNvPr id="4" name="TextBox 4"/>
        <cdr:cNvSpPr txBox="1">
          <a:spLocks noChangeArrowheads="1"/>
        </cdr:cNvSpPr>
      </cdr:nvSpPr>
      <cdr:spPr>
        <a:xfrm>
          <a:off x="2886075" y="1447800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0.9105</cdr:x>
      <cdr:y>0.60775</cdr:y>
    </cdr:from>
    <cdr:to>
      <cdr:x>1</cdr:x>
      <cdr:y>0.684</cdr:y>
    </cdr:to>
    <cdr:sp>
      <cdr:nvSpPr>
        <cdr:cNvPr id="5" name="TextBox 5"/>
        <cdr:cNvSpPr txBox="1">
          <a:spLocks noChangeArrowheads="1"/>
        </cdr:cNvSpPr>
      </cdr:nvSpPr>
      <cdr:spPr>
        <a:xfrm>
          <a:off x="6838950" y="1743075"/>
          <a:ext cx="676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0.837</cdr:x>
      <cdr:y>0</cdr:y>
    </cdr:from>
    <cdr:to>
      <cdr:x>0.9815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286500" y="0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0.546</cdr:y>
    </cdr:from>
    <cdr:to>
      <cdr:x>1</cdr:x>
      <cdr:y>0.609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562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0.92425</cdr:x>
      <cdr:y>0.552</cdr:y>
    </cdr:from>
    <cdr:to>
      <cdr:x>0.9975</cdr:x>
      <cdr:y>0.62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0.92425</cdr:x>
      <cdr:y>0.648</cdr:y>
    </cdr:from>
    <cdr:to>
      <cdr:x>0.9975</cdr:x>
      <cdr:y>0.716</cdr:y>
    </cdr:to>
    <cdr:sp>
      <cdr:nvSpPr>
        <cdr:cNvPr id="3" name="TextBox 4"/>
        <cdr:cNvSpPr txBox="1">
          <a:spLocks noChangeArrowheads="1"/>
        </cdr:cNvSpPr>
      </cdr:nvSpPr>
      <cdr:spPr>
        <a:xfrm>
          <a:off x="6962775" y="17145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0.391</cdr:x>
      <cdr:y>0.50725</cdr:y>
    </cdr:from>
    <cdr:to>
      <cdr:x>0.46425</cdr:x>
      <cdr:y>0.57525</cdr:y>
    </cdr:to>
    <cdr:sp>
      <cdr:nvSpPr>
        <cdr:cNvPr id="4" name="TextBox 5"/>
        <cdr:cNvSpPr txBox="1">
          <a:spLocks noChangeArrowheads="1"/>
        </cdr:cNvSpPr>
      </cdr:nvSpPr>
      <cdr:spPr>
        <a:xfrm>
          <a:off x="2943225" y="1343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0.839</cdr:x>
      <cdr:y>0</cdr:y>
    </cdr:from>
    <cdr:to>
      <cdr:x>0.983</cdr:x>
      <cdr:y>0.0825</cdr:y>
    </cdr:to>
    <cdr:sp>
      <cdr:nvSpPr>
        <cdr:cNvPr id="5" name="TextBox 6"/>
        <cdr:cNvSpPr txBox="1">
          <a:spLocks noChangeArrowheads="1"/>
        </cdr:cNvSpPr>
      </cdr:nvSpPr>
      <cdr:spPr>
        <a:xfrm>
          <a:off x="63150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0.91875</cdr:x>
      <cdr:y>0.59275</cdr:y>
    </cdr:from>
    <cdr:to>
      <cdr:x>0.992</cdr:x>
      <cdr:y>0.66075</cdr:y>
    </cdr:to>
    <cdr:sp>
      <cdr:nvSpPr>
        <cdr:cNvPr id="6" name="TextBox 7"/>
        <cdr:cNvSpPr txBox="1">
          <a:spLocks noChangeArrowheads="1"/>
        </cdr:cNvSpPr>
      </cdr:nvSpPr>
      <cdr:spPr>
        <a:xfrm>
          <a:off x="6915150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0.914</cdr:x>
      <cdr:y>0.4815</cdr:y>
    </cdr:from>
    <cdr:to>
      <cdr:x>0.991</cdr:x>
      <cdr:y>0.5935</cdr:y>
    </cdr:to>
    <cdr:sp>
      <cdr:nvSpPr>
        <cdr:cNvPr id="7" name="TextBox 8"/>
        <cdr:cNvSpPr txBox="1">
          <a:spLocks noChangeArrowheads="1"/>
        </cdr:cNvSpPr>
      </cdr:nvSpPr>
      <cdr:spPr>
        <a:xfrm>
          <a:off x="6877050" y="1276350"/>
          <a:ext cx="581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２,０７１,５３２㎡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平成１9年5月所管面積（1～3類）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0.633</cdr:y>
    </cdr:from>
    <cdr:to>
      <cdr:x>1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790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0.39325</cdr:x>
      <cdr:y>0.57075</cdr:y>
    </cdr:from>
    <cdr:to>
      <cdr:x>0.46675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1619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0.92675</cdr:x>
      <cdr:y>0.509</cdr:y>
    </cdr:from>
    <cdr:to>
      <cdr:x>1</cdr:x>
      <cdr:y>0.57275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438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0.92675</cdr:x>
      <cdr:y>0.678</cdr:y>
    </cdr:from>
    <cdr:to>
      <cdr:x>1</cdr:x>
      <cdr:y>0.74175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15225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0.03125</cdr:y>
    </cdr:from>
    <cdr:to>
      <cdr:x>0.96725</cdr:x>
      <cdr:y>0.1085</cdr:y>
    </cdr:to>
    <cdr:sp>
      <cdr:nvSpPr>
        <cdr:cNvPr id="6" name="TextBox 6"/>
        <cdr:cNvSpPr txBox="1">
          <a:spLocks noChangeArrowheads="1"/>
        </cdr:cNvSpPr>
      </cdr:nvSpPr>
      <cdr:spPr>
        <a:xfrm>
          <a:off x="618172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0.57075</cdr:y>
    </cdr:from>
    <cdr:to>
      <cdr:x>1</cdr:x>
      <cdr:y>0.6345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19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13</xdr:col>
      <xdr:colOff>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51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0.00725</cdr:y>
    </cdr:from>
    <cdr:to>
      <cdr:x>0.98275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0.93025</cdr:x>
      <cdr:y>0.572</cdr:y>
    </cdr:from>
    <cdr:to>
      <cdr:x>1</cdr:x>
      <cdr:y>0.63825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5621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0.75175</cdr:y>
    </cdr:from>
    <cdr:to>
      <cdr:x>0.9975</cdr:x>
      <cdr:y>0.818</cdr:y>
    </cdr:to>
    <cdr:sp>
      <cdr:nvSpPr>
        <cdr:cNvPr id="6" name="TextBox 6"/>
        <cdr:cNvSpPr txBox="1">
          <a:spLocks noChangeArrowheads="1"/>
        </cdr:cNvSpPr>
      </cdr:nvSpPr>
      <cdr:spPr>
        <a:xfrm>
          <a:off x="7038975" y="20478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0.93025</cdr:x>
      <cdr:y>0.62225</cdr:y>
    </cdr:from>
    <cdr:to>
      <cdr:x>1</cdr:x>
      <cdr:y>0.6885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695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0.3955</cdr:x>
      <cdr:y>0.688</cdr:y>
    </cdr:from>
    <cdr:to>
      <cdr:x>0.46325</cdr:x>
      <cdr:y>0.75425</cdr:y>
    </cdr:to>
    <cdr:sp>
      <cdr:nvSpPr>
        <cdr:cNvPr id="8" name="TextBox 8"/>
        <cdr:cNvSpPr txBox="1">
          <a:spLocks noChangeArrowheads="1"/>
        </cdr:cNvSpPr>
      </cdr:nvSpPr>
      <cdr:spPr>
        <a:xfrm>
          <a:off x="3000375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0.92725</cdr:x>
      <cdr:y>0.68725</cdr:y>
    </cdr:from>
    <cdr:to>
      <cdr:x>1</cdr:x>
      <cdr:y>0.7535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1876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0.00375</cdr:y>
    </cdr:from>
    <cdr:to>
      <cdr:x>0.988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0.91925</cdr:x>
      <cdr:y>0.64625</cdr:y>
    </cdr:from>
    <cdr:to>
      <cdr:x>0.9895</cdr:x>
      <cdr:y>0.7135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1733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0.89475</cdr:x>
      <cdr:y>0.4595</cdr:y>
    </cdr:from>
    <cdr:to>
      <cdr:x>1</cdr:x>
      <cdr:y>0.52675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382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</a:t>
          </a:r>
        </a:p>
      </cdr:txBody>
    </cdr:sp>
  </cdr:relSizeAnchor>
  <cdr:relSizeAnchor xmlns:cdr="http://schemas.openxmlformats.org/drawingml/2006/chartDrawing">
    <cdr:from>
      <cdr:x>0.91925</cdr:x>
      <cdr:y>0.5255</cdr:y>
    </cdr:from>
    <cdr:to>
      <cdr:x>0.9895</cdr:x>
      <cdr:y>0.59275</cdr:y>
    </cdr:to>
    <cdr:sp>
      <cdr:nvSpPr>
        <cdr:cNvPr id="6" name="TextBox 6"/>
        <cdr:cNvSpPr txBox="1">
          <a:spLocks noChangeArrowheads="1"/>
        </cdr:cNvSpPr>
      </cdr:nvSpPr>
      <cdr:spPr>
        <a:xfrm>
          <a:off x="6981825" y="1409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0.91625</cdr:x>
      <cdr:y>0.58</cdr:y>
    </cdr:from>
    <cdr:to>
      <cdr:x>0.989</cdr:x>
      <cdr:y>0.64725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562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0.36925</cdr:x>
      <cdr:y>0.52625</cdr:y>
    </cdr:from>
    <cdr:to>
      <cdr:x>0.464</cdr:x>
      <cdr:y>0.64625</cdr:y>
    </cdr:to>
    <cdr:sp>
      <cdr:nvSpPr>
        <cdr:cNvPr id="8" name="TextBox 8"/>
        <cdr:cNvSpPr txBox="1">
          <a:spLocks noChangeArrowheads="1"/>
        </cdr:cNvSpPr>
      </cdr:nvSpPr>
      <cdr:spPr>
        <a:xfrm>
          <a:off x="2800350" y="1409700"/>
          <a:ext cx="723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0.84725</cdr:x>
      <cdr:y>0.03225</cdr:y>
    </cdr:from>
    <cdr:to>
      <cdr:x>0.99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43890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0.90375</cdr:x>
      <cdr:y>0.57875</cdr:y>
    </cdr:from>
    <cdr:to>
      <cdr:x>0.99</cdr:x>
      <cdr:y>0.63075</cdr:y>
    </cdr:to>
    <cdr:sp>
      <cdr:nvSpPr>
        <cdr:cNvPr id="2" name="TextBox 2"/>
        <cdr:cNvSpPr txBox="1">
          <a:spLocks noChangeArrowheads="1"/>
        </cdr:cNvSpPr>
      </cdr:nvSpPr>
      <cdr:spPr>
        <a:xfrm>
          <a:off x="6877050" y="159067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0.70325</cdr:y>
    </cdr:from>
    <cdr:to>
      <cdr:x>0.97775</cdr:x>
      <cdr:y>0.769</cdr:y>
    </cdr:to>
    <cdr:sp>
      <cdr:nvSpPr>
        <cdr:cNvPr id="4" name="TextBox 4"/>
        <cdr:cNvSpPr txBox="1">
          <a:spLocks noChangeArrowheads="1"/>
        </cdr:cNvSpPr>
      </cdr:nvSpPr>
      <cdr:spPr>
        <a:xfrm>
          <a:off x="6924675" y="1933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0.91025</cdr:x>
      <cdr:y>0.65725</cdr:y>
    </cdr:from>
    <cdr:to>
      <cdr:x>0.97775</cdr:x>
      <cdr:y>0.723</cdr:y>
    </cdr:to>
    <cdr:sp>
      <cdr:nvSpPr>
        <cdr:cNvPr id="5" name="TextBox 5"/>
        <cdr:cNvSpPr txBox="1">
          <a:spLocks noChangeArrowheads="1"/>
        </cdr:cNvSpPr>
      </cdr:nvSpPr>
      <cdr:spPr>
        <a:xfrm>
          <a:off x="6924675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0.3845</cdr:x>
      <cdr:y>0.6565</cdr:y>
    </cdr:from>
    <cdr:to>
      <cdr:x>0.452</cdr:x>
      <cdr:y>0.72225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0.91025</cdr:x>
      <cdr:y>0.74975</cdr:y>
    </cdr:from>
    <cdr:to>
      <cdr:x>0.98275</cdr:x>
      <cdr:y>0.8155</cdr:y>
    </cdr:to>
    <cdr:sp>
      <cdr:nvSpPr>
        <cdr:cNvPr id="7" name="TextBox 7"/>
        <cdr:cNvSpPr txBox="1">
          <a:spLocks noChangeArrowheads="1"/>
        </cdr:cNvSpPr>
      </cdr:nvSpPr>
      <cdr:spPr>
        <a:xfrm>
          <a:off x="6924675" y="2057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0.634</cdr:y>
    </cdr:from>
    <cdr:to>
      <cdr:x>0.99775</cdr:x>
      <cdr:y>0.7015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695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
</a:t>
          </a:r>
        </a:p>
      </cdr:txBody>
    </cdr:sp>
  </cdr:relSizeAnchor>
  <cdr:relSizeAnchor xmlns:cdr="http://schemas.openxmlformats.org/drawingml/2006/chartDrawing">
    <cdr:from>
      <cdr:x>0.39025</cdr:x>
      <cdr:y>0.50175</cdr:y>
    </cdr:from>
    <cdr:to>
      <cdr:x>0.46125</cdr:x>
      <cdr:y>0.56925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13430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0.9295</cdr:x>
      <cdr:y>0.7435</cdr:y>
    </cdr:from>
    <cdr:to>
      <cdr:x>1</cdr:x>
      <cdr:y>0.811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19907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0.92675</cdr:x>
      <cdr:y>0.67825</cdr:y>
    </cdr:from>
    <cdr:to>
      <cdr:x>0.99775</cdr:x>
      <cdr:y>0.74575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8192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0.01475</cdr:y>
    </cdr:from>
    <cdr:to>
      <cdr:x>0.9865</cdr:x>
      <cdr:y>0.09625</cdr:y>
    </cdr:to>
    <cdr:sp>
      <cdr:nvSpPr>
        <cdr:cNvPr id="6" name="TextBox 6"/>
        <cdr:cNvSpPr txBox="1">
          <a:spLocks noChangeArrowheads="1"/>
        </cdr:cNvSpPr>
      </cdr:nvSpPr>
      <cdr:spPr>
        <a:xfrm>
          <a:off x="633412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0.568</cdr:y>
    </cdr:from>
    <cdr:to>
      <cdr:x>0.99775</cdr:x>
      <cdr:y>0.6355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5240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0.00725</cdr:y>
    </cdr:from>
    <cdr:to>
      <cdr:x>0.98125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0.92275</cdr:x>
      <cdr:y>0.692</cdr:y>
    </cdr:from>
    <cdr:to>
      <cdr:x>1</cdr:x>
      <cdr:y>0.738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857375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0.399</cdr:x>
      <cdr:y>0.69275</cdr:y>
    </cdr:from>
    <cdr:to>
      <cdr:x>0.47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18573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0.9275</cdr:x>
      <cdr:y>0.75825</cdr:y>
    </cdr:from>
    <cdr:to>
      <cdr:x>1</cdr:x>
      <cdr:y>0.82575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0.92925</cdr:x>
      <cdr:y>0.56425</cdr:y>
    </cdr:from>
    <cdr:to>
      <cdr:x>1</cdr:x>
      <cdr:y>0.63175</cdr:y>
    </cdr:to>
    <cdr:sp>
      <cdr:nvSpPr>
        <cdr:cNvPr id="5" name="TextBox 5"/>
        <cdr:cNvSpPr txBox="1">
          <a:spLocks noChangeArrowheads="1"/>
        </cdr:cNvSpPr>
      </cdr:nvSpPr>
      <cdr:spPr>
        <a:xfrm>
          <a:off x="6991350" y="15144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0.626</cdr:y>
    </cdr:from>
    <cdr:to>
      <cdr:x>1</cdr:x>
      <cdr:y>0.6935</cdr:y>
    </cdr:to>
    <cdr:sp>
      <cdr:nvSpPr>
        <cdr:cNvPr id="7" name="TextBox 7"/>
        <cdr:cNvSpPr txBox="1">
          <a:spLocks noChangeArrowheads="1"/>
        </cdr:cNvSpPr>
      </cdr:nvSpPr>
      <cdr:spPr>
        <a:xfrm>
          <a:off x="6991350" y="16764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0.0105</cdr:y>
    </cdr:from>
    <cdr:to>
      <cdr:x>0.9945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0.5635</cdr:y>
    </cdr:from>
    <cdr:to>
      <cdr:x>1</cdr:x>
      <cdr:y>0.62825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5716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0.7285</cdr:y>
    </cdr:from>
    <cdr:to>
      <cdr:x>1</cdr:x>
      <cdr:y>0.79325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
</a:t>
          </a:r>
        </a:p>
      </cdr:txBody>
    </cdr:sp>
  </cdr:relSizeAnchor>
  <cdr:relSizeAnchor xmlns:cdr="http://schemas.openxmlformats.org/drawingml/2006/chartDrawing">
    <cdr:from>
      <cdr:x>0.3915</cdr:x>
      <cdr:y>0.40775</cdr:y>
    </cdr:from>
    <cdr:to>
      <cdr:x>0.46725</cdr:x>
      <cdr:y>0.46225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11334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0.92675</cdr:x>
      <cdr:y>0.67575</cdr:y>
    </cdr:from>
    <cdr:to>
      <cdr:x>1</cdr:x>
      <cdr:y>0.7405</cdr:y>
    </cdr:to>
    <cdr:sp>
      <cdr:nvSpPr>
        <cdr:cNvPr id="6" name="TextBox 6"/>
        <cdr:cNvSpPr txBox="1">
          <a:spLocks noChangeArrowheads="1"/>
        </cdr:cNvSpPr>
      </cdr:nvSpPr>
      <cdr:spPr>
        <a:xfrm>
          <a:off x="6981825" y="1876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0.9295</cdr:x>
      <cdr:y>0.61275</cdr:y>
    </cdr:from>
    <cdr:to>
      <cdr:x>1</cdr:x>
      <cdr:y>0.6775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7049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7524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0.405</cdr:y>
    </cdr:from>
    <cdr:to>
      <cdr:x>1</cdr:x>
      <cdr:y>0.471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11049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0.60925</cdr:y>
    </cdr:from>
    <cdr:to>
      <cdr:x>1</cdr:x>
      <cdr:y>0.67175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6668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0.9315</cdr:x>
      <cdr:y>0.538</cdr:y>
    </cdr:from>
    <cdr:to>
      <cdr:x>1</cdr:x>
      <cdr:y>0.611</cdr:y>
    </cdr:to>
    <cdr:sp>
      <cdr:nvSpPr>
        <cdr:cNvPr id="4" name="TextBox 4"/>
        <cdr:cNvSpPr txBox="1">
          <a:spLocks noChangeArrowheads="1"/>
        </cdr:cNvSpPr>
      </cdr:nvSpPr>
      <cdr:spPr>
        <a:xfrm>
          <a:off x="7086600" y="14668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　
</a:t>
          </a:r>
        </a:p>
      </cdr:txBody>
    </cdr:sp>
  </cdr:relSizeAnchor>
  <cdr:relSizeAnchor xmlns:cdr="http://schemas.openxmlformats.org/drawingml/2006/chartDrawing">
    <cdr:from>
      <cdr:x>0.38225</cdr:x>
      <cdr:y>0.44475</cdr:y>
    </cdr:from>
    <cdr:to>
      <cdr:x>0.45475</cdr:x>
      <cdr:y>0.51075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1219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0.9745</cdr:x>
      <cdr:y>1</cdr:y>
    </cdr:from>
    <cdr:to>
      <cdr:x>0.9845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41045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0.84225</cdr:x>
      <cdr:y>0</cdr:y>
    </cdr:from>
    <cdr:to>
      <cdr:x>0.985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0.47325</cdr:y>
    </cdr:from>
    <cdr:to>
      <cdr:x>1</cdr:x>
      <cdr:y>0.53925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2954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0.42725</cdr:y>
    </cdr:from>
    <cdr:to>
      <cdr:x>1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171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622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0.6195</cdr:y>
    </cdr:from>
    <cdr:to>
      <cdr:x>1</cdr:x>
      <cdr:y>0.685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7049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0.38975</cdr:x>
      <cdr:y>0.50875</cdr:y>
    </cdr:from>
    <cdr:to>
      <cdr:x>0.46225</cdr:x>
      <cdr:y>0.57425</cdr:y>
    </cdr:to>
    <cdr:sp>
      <cdr:nvSpPr>
        <cdr:cNvPr id="4" name="TextBox 4"/>
        <cdr:cNvSpPr txBox="1">
          <a:spLocks noChangeArrowheads="1"/>
        </cdr:cNvSpPr>
      </cdr:nvSpPr>
      <cdr:spPr>
        <a:xfrm>
          <a:off x="2962275" y="1400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0.9305</cdr:x>
      <cdr:y>0.49125</cdr:y>
    </cdr:from>
    <cdr:to>
      <cdr:x>1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1352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0.856</cdr:x>
      <cdr:y>0.01775</cdr:y>
    </cdr:from>
    <cdr:to>
      <cdr:x>0.99875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5055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0.555</cdr:y>
    </cdr:from>
    <cdr:to>
      <cdr:x>1</cdr:x>
      <cdr:y>0.6205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5240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0.42075</cdr:y>
    </cdr:from>
    <cdr:to>
      <cdr:x>1</cdr:x>
      <cdr:y>0.4855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171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0.943</cdr:x>
      <cdr:y>0.35625</cdr:y>
    </cdr:from>
    <cdr:to>
      <cdr:x>1</cdr:x>
      <cdr:y>0.421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9906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0.49125</cdr:y>
    </cdr:from>
    <cdr:to>
      <cdr:x>1</cdr:x>
      <cdr:y>0.556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3716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0.3965</cdr:x>
      <cdr:y>0.30325</cdr:y>
    </cdr:from>
    <cdr:to>
      <cdr:x>0.4665</cdr:x>
      <cdr:y>0.368</cdr:y>
    </cdr:to>
    <cdr:sp>
      <cdr:nvSpPr>
        <cdr:cNvPr id="4" name="TextBox 4"/>
        <cdr:cNvSpPr txBox="1">
          <a:spLocks noChangeArrowheads="1"/>
        </cdr:cNvSpPr>
      </cdr:nvSpPr>
      <cdr:spPr>
        <a:xfrm>
          <a:off x="3009900" y="8477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0.93075</cdr:x>
      <cdr:y>0.1895</cdr:y>
    </cdr:from>
    <cdr:to>
      <cdr:x>1</cdr:x>
      <cdr:y>0.25425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5238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0.8465</cdr:x>
      <cdr:y>0</cdr:y>
    </cdr:from>
    <cdr:to>
      <cdr:x>0.98925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438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0.93075</cdr:x>
      <cdr:y>0.3335</cdr:y>
    </cdr:from>
    <cdr:to>
      <cdr:x>1</cdr:x>
      <cdr:y>0.39825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933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0.344</cdr:y>
    </cdr:from>
    <cdr:to>
      <cdr:x>1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19925" y="9620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0.922</cdr:x>
      <cdr:y>0.435</cdr:y>
    </cdr:from>
    <cdr:to>
      <cdr:x>0.99525</cdr:x>
      <cdr:y>0.49975</cdr:y>
    </cdr:to>
    <cdr:sp>
      <cdr:nvSpPr>
        <cdr:cNvPr id="2" name="TextBox 2"/>
        <cdr:cNvSpPr txBox="1">
          <a:spLocks noChangeArrowheads="1"/>
        </cdr:cNvSpPr>
      </cdr:nvSpPr>
      <cdr:spPr>
        <a:xfrm>
          <a:off x="6962775" y="1209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0.3955</cdr:x>
      <cdr:y>0.218</cdr:y>
    </cdr:from>
    <cdr:to>
      <cdr:x>0.466</cdr:x>
      <cdr:y>0.28275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6096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0.92675</cdr:x>
      <cdr:y>0.2245</cdr:y>
    </cdr:from>
    <cdr:to>
      <cdr:x>1</cdr:x>
      <cdr:y>0.28575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6286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0.85025</cdr:x>
      <cdr:y>0.0035</cdr:y>
    </cdr:from>
    <cdr:to>
      <cdr:x>0.994</cdr:x>
      <cdr:y>0.08175</cdr:y>
    </cdr:to>
    <cdr:sp>
      <cdr:nvSpPr>
        <cdr:cNvPr id="6" name="TextBox 6"/>
        <cdr:cNvSpPr txBox="1">
          <a:spLocks noChangeArrowheads="1"/>
        </cdr:cNvSpPr>
      </cdr:nvSpPr>
      <cdr:spPr>
        <a:xfrm>
          <a:off x="6419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0.92975</cdr:x>
      <cdr:y>0.28075</cdr:y>
    </cdr:from>
    <cdr:to>
      <cdr:x>1</cdr:x>
      <cdr:y>0.3455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781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0.537</cdr:y>
    </cdr:from>
    <cdr:to>
      <cdr:x>0.99825</cdr:x>
      <cdr:y>0.605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0.92775</cdr:x>
      <cdr:y>0.6225</cdr:y>
    </cdr:from>
    <cdr:to>
      <cdr:x>0.99825</cdr:x>
      <cdr:y>0.6905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647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0.925</cdr:x>
      <cdr:y>0.4775</cdr:y>
    </cdr:from>
    <cdr:to>
      <cdr:x>0.99825</cdr:x>
      <cdr:y>0.55625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2668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0.408</cdr:x>
      <cdr:y>0.55525</cdr:y>
    </cdr:from>
    <cdr:to>
      <cdr:x>0.4785</cdr:x>
      <cdr:y>0.62325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14668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0.92775</cdr:x>
      <cdr:y>0.68925</cdr:y>
    </cdr:from>
    <cdr:to>
      <cdr:x>0.99825</cdr:x>
      <cdr:y>0.75725</cdr:y>
    </cdr:to>
    <cdr:sp>
      <cdr:nvSpPr>
        <cdr:cNvPr id="5" name="TextBox 5"/>
        <cdr:cNvSpPr txBox="1">
          <a:spLocks noChangeArrowheads="1"/>
        </cdr:cNvSpPr>
      </cdr:nvSpPr>
      <cdr:spPr>
        <a:xfrm>
          <a:off x="7000875" y="18288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0.85275</cdr:x>
      <cdr:y>0.01475</cdr:y>
    </cdr:from>
    <cdr:to>
      <cdr:x>0.9965</cdr:x>
      <cdr:y>0.09725</cdr:y>
    </cdr:to>
    <cdr:sp>
      <cdr:nvSpPr>
        <cdr:cNvPr id="6" name="TextBox 6"/>
        <cdr:cNvSpPr txBox="1">
          <a:spLocks noChangeArrowheads="1"/>
        </cdr:cNvSpPr>
      </cdr:nvSpPr>
      <cdr:spPr>
        <a:xfrm>
          <a:off x="64389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0.42875</cdr:y>
    </cdr:from>
    <cdr:to>
      <cdr:x>0.995</cdr:x>
      <cdr:y>0.493</cdr:y>
    </cdr:to>
    <cdr:sp>
      <cdr:nvSpPr>
        <cdr:cNvPr id="1" name="TextBox 1"/>
        <cdr:cNvSpPr txBox="1">
          <a:spLocks noChangeArrowheads="1"/>
        </cdr:cNvSpPr>
      </cdr:nvSpPr>
      <cdr:spPr>
        <a:xfrm>
          <a:off x="6991350" y="1200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0.9245</cdr:x>
      <cdr:y>0.52275</cdr:y>
    </cdr:from>
    <cdr:to>
      <cdr:x>0.9975</cdr:x>
      <cdr:y>0.587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0.4025</cdr:x>
      <cdr:y>0.2275</cdr:y>
    </cdr:from>
    <cdr:to>
      <cdr:x>0.4705</cdr:x>
      <cdr:y>0.29175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638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0.9245</cdr:x>
      <cdr:y>0.25075</cdr:y>
    </cdr:from>
    <cdr:to>
      <cdr:x>0.995</cdr:x>
      <cdr:y>0.315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7048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0.9245</cdr:x>
      <cdr:y>0.33125</cdr:y>
    </cdr:from>
    <cdr:to>
      <cdr:x>0.995</cdr:x>
      <cdr:y>0.3955</cdr:y>
    </cdr:to>
    <cdr:sp>
      <cdr:nvSpPr>
        <cdr:cNvPr id="5" name="TextBox 5"/>
        <cdr:cNvSpPr txBox="1">
          <a:spLocks noChangeArrowheads="1"/>
        </cdr:cNvSpPr>
      </cdr:nvSpPr>
      <cdr:spPr>
        <a:xfrm>
          <a:off x="6991350" y="933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0.861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055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0.0105</cdr:y>
    </cdr:from>
    <cdr:to>
      <cdr:x>0.99625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</cdr:x>
      <cdr:y>0.50725</cdr:y>
    </cdr:from>
    <cdr:to>
      <cdr:x>1</cdr:x>
      <cdr:y>0.572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</cdr:x>
      <cdr:y>0.76425</cdr:y>
    </cdr:from>
    <cdr:to>
      <cdr:x>1</cdr:x>
      <cdr:y>0.829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2124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0.373</cdr:x>
      <cdr:y>0.5385</cdr:y>
    </cdr:from>
    <cdr:to>
      <cdr:x>0.4415</cdr:x>
      <cdr:y>0.60325</cdr:y>
    </cdr:to>
    <cdr:sp>
      <cdr:nvSpPr>
        <cdr:cNvPr id="6" name="TextBox 6"/>
        <cdr:cNvSpPr txBox="1">
          <a:spLocks noChangeArrowheads="1"/>
        </cdr:cNvSpPr>
      </cdr:nvSpPr>
      <cdr:spPr>
        <a:xfrm>
          <a:off x="2790825" y="1495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0.9285</cdr:x>
      <cdr:y>0.701</cdr:y>
    </cdr:from>
    <cdr:to>
      <cdr:x>0.997</cdr:x>
      <cdr:y>0.76575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952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</cdr:x>
      <cdr:y>0.63725</cdr:y>
    </cdr:from>
    <cdr:to>
      <cdr:x>1</cdr:x>
      <cdr:y>0.702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0.8415</cdr:x>
      <cdr:y>0</cdr:y>
    </cdr:from>
    <cdr:to>
      <cdr:x>0.998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0.90325</cdr:x>
      <cdr:y>0.60125</cdr:y>
    </cdr:from>
    <cdr:to>
      <cdr:x>0.972</cdr:x>
      <cdr:y>0.6635</cdr:y>
    </cdr:to>
    <cdr:sp>
      <cdr:nvSpPr>
        <cdr:cNvPr id="2" name="TextBox 2"/>
        <cdr:cNvSpPr txBox="1">
          <a:spLocks noChangeArrowheads="1"/>
        </cdr:cNvSpPr>
      </cdr:nvSpPr>
      <cdr:spPr>
        <a:xfrm>
          <a:off x="6753225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86650" y="29051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0.90325</cdr:x>
      <cdr:y>0.7535</cdr:y>
    </cdr:from>
    <cdr:to>
      <cdr:x>0.972</cdr:x>
      <cdr:y>0.81575</cdr:y>
    </cdr:to>
    <cdr:sp>
      <cdr:nvSpPr>
        <cdr:cNvPr id="4" name="TextBox 4"/>
        <cdr:cNvSpPr txBox="1">
          <a:spLocks noChangeArrowheads="1"/>
        </cdr:cNvSpPr>
      </cdr:nvSpPr>
      <cdr:spPr>
        <a:xfrm>
          <a:off x="6753225" y="2181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0.90325</cdr:x>
      <cdr:y>0.692</cdr:y>
    </cdr:from>
    <cdr:to>
      <cdr:x>0.972</cdr:x>
      <cdr:y>0.75425</cdr:y>
    </cdr:to>
    <cdr:sp>
      <cdr:nvSpPr>
        <cdr:cNvPr id="5" name="TextBox 5"/>
        <cdr:cNvSpPr txBox="1">
          <a:spLocks noChangeArrowheads="1"/>
        </cdr:cNvSpPr>
      </cdr:nvSpPr>
      <cdr:spPr>
        <a:xfrm>
          <a:off x="6753225" y="2009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0.38225</cdr:x>
      <cdr:y>0.5205</cdr:y>
    </cdr:from>
    <cdr:to>
      <cdr:x>0.451</cdr:x>
      <cdr:y>0.58275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00" y="1504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0.90325</cdr:x>
      <cdr:y>0.6455</cdr:y>
    </cdr:from>
    <cdr:to>
      <cdr:x>0.972</cdr:x>
      <cdr:y>0.6915</cdr:y>
    </cdr:to>
    <cdr:sp>
      <cdr:nvSpPr>
        <cdr:cNvPr id="7" name="TextBox 7"/>
        <cdr:cNvSpPr txBox="1">
          <a:spLocks noChangeArrowheads="1"/>
        </cdr:cNvSpPr>
      </cdr:nvSpPr>
      <cdr:spPr>
        <a:xfrm>
          <a:off x="6753225" y="1866900"/>
          <a:ext cx="514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0.0395</cdr:y>
    </cdr:from>
    <cdr:to>
      <cdr:x>0.996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13410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0.93175</cdr:x>
      <cdr:y>0.56825</cdr:y>
    </cdr:from>
    <cdr:to>
      <cdr:x>1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1552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0.93175</cdr:x>
      <cdr:y>0.633</cdr:y>
    </cdr:from>
    <cdr:to>
      <cdr:x>1</cdr:x>
      <cdr:y>0.69925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0.38825</cdr:y>
    </cdr:from>
    <cdr:to>
      <cdr:x>0.4455</cdr:x>
      <cdr:y>0.4545</cdr:y>
    </cdr:to>
    <cdr:sp>
      <cdr:nvSpPr>
        <cdr:cNvPr id="5" name="TextBox 5"/>
        <cdr:cNvSpPr txBox="1">
          <a:spLocks noChangeArrowheads="1"/>
        </cdr:cNvSpPr>
      </cdr:nvSpPr>
      <cdr:spPr>
        <a:xfrm>
          <a:off x="2819400" y="1057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0.92725</cdr:x>
      <cdr:y>0.43875</cdr:y>
    </cdr:from>
    <cdr:to>
      <cdr:x>0.99575</cdr:x>
      <cdr:y>0.505</cdr:y>
    </cdr:to>
    <cdr:sp>
      <cdr:nvSpPr>
        <cdr:cNvPr id="6" name="TextBox 6"/>
        <cdr:cNvSpPr txBox="1">
          <a:spLocks noChangeArrowheads="1"/>
        </cdr:cNvSpPr>
      </cdr:nvSpPr>
      <cdr:spPr>
        <a:xfrm>
          <a:off x="6943725" y="1190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0.93175</cdr:x>
      <cdr:y>0.5035</cdr:y>
    </cdr:from>
    <cdr:to>
      <cdr:x>1</cdr:x>
      <cdr:y>0.56975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371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91" customWidth="1"/>
    <col min="2" max="2" width="7.25390625" style="338" customWidth="1"/>
    <col min="3" max="3" width="9.625" style="297" customWidth="1"/>
    <col min="4" max="4" width="9.00390625" style="291" customWidth="1"/>
    <col min="5" max="5" width="20.00390625" style="291" bestFit="1" customWidth="1"/>
    <col min="6" max="6" width="18.625" style="291" customWidth="1"/>
    <col min="7" max="7" width="7.75390625" style="291" customWidth="1"/>
    <col min="8" max="8" width="2.375" style="291" customWidth="1"/>
    <col min="9" max="9" width="7.75390625" style="291" customWidth="1"/>
    <col min="10" max="16384" width="9.00390625" style="291" customWidth="1"/>
  </cols>
  <sheetData>
    <row r="1" spans="1:8" ht="21" customHeight="1">
      <c r="A1" s="287"/>
      <c r="B1" s="317"/>
      <c r="C1" s="289"/>
      <c r="D1" s="288"/>
      <c r="E1" s="288"/>
      <c r="F1" s="288"/>
      <c r="G1" s="288"/>
      <c r="H1" s="290"/>
    </row>
    <row r="2" spans="1:8" ht="24">
      <c r="A2" s="428" t="s">
        <v>177</v>
      </c>
      <c r="B2" s="429"/>
      <c r="C2" s="429"/>
      <c r="D2" s="429"/>
      <c r="E2" s="429"/>
      <c r="F2" s="429"/>
      <c r="G2" s="429"/>
      <c r="H2" s="430"/>
    </row>
    <row r="3" spans="1:8" ht="30" customHeight="1">
      <c r="A3" s="431" t="s">
        <v>245</v>
      </c>
      <c r="B3" s="429"/>
      <c r="C3" s="429"/>
      <c r="D3" s="429"/>
      <c r="E3" s="429"/>
      <c r="F3" s="429"/>
      <c r="G3" s="429"/>
      <c r="H3" s="430"/>
    </row>
    <row r="4" spans="1:8" ht="17.25">
      <c r="A4" s="163"/>
      <c r="B4" s="318"/>
      <c r="C4" s="293"/>
      <c r="D4" s="42"/>
      <c r="E4" s="42"/>
      <c r="F4" s="42"/>
      <c r="G4" s="42"/>
      <c r="H4" s="294"/>
    </row>
    <row r="5" spans="1:8" ht="17.25">
      <c r="A5" s="349"/>
      <c r="B5" s="350"/>
      <c r="C5" s="350"/>
      <c r="D5" s="350"/>
      <c r="E5" s="350"/>
      <c r="F5" s="350"/>
      <c r="G5" s="350"/>
      <c r="H5" s="351"/>
    </row>
    <row r="6" spans="1:8" ht="23.25" customHeight="1">
      <c r="A6" s="345"/>
      <c r="B6" s="347" t="s">
        <v>192</v>
      </c>
      <c r="C6" s="346"/>
      <c r="D6" s="348" t="s">
        <v>193</v>
      </c>
      <c r="E6" s="348"/>
      <c r="F6" s="292"/>
      <c r="G6" s="292"/>
      <c r="H6" s="294"/>
    </row>
    <row r="7" spans="1:8" s="302" customFormat="1" ht="16.5" customHeight="1">
      <c r="A7" s="298"/>
      <c r="B7" s="319">
        <v>1</v>
      </c>
      <c r="C7" s="309"/>
      <c r="D7" s="292" t="s">
        <v>173</v>
      </c>
      <c r="E7" s="292"/>
      <c r="F7" s="292"/>
      <c r="G7" s="300"/>
      <c r="H7" s="301"/>
    </row>
    <row r="8" spans="1:8" s="302" customFormat="1" ht="16.5" customHeight="1">
      <c r="A8" s="298"/>
      <c r="B8" s="320"/>
      <c r="C8" s="309"/>
      <c r="D8" s="292"/>
      <c r="E8" s="292"/>
      <c r="F8" s="292"/>
      <c r="G8" s="292"/>
      <c r="H8" s="301"/>
    </row>
    <row r="9" spans="1:8" s="302" customFormat="1" ht="16.5" customHeight="1">
      <c r="A9" s="298"/>
      <c r="B9" s="321">
        <v>2</v>
      </c>
      <c r="C9" s="309"/>
      <c r="D9" s="292" t="s">
        <v>174</v>
      </c>
      <c r="E9" s="292"/>
      <c r="F9" s="292"/>
      <c r="G9" s="300"/>
      <c r="H9" s="301"/>
    </row>
    <row r="10" spans="1:8" s="302" customFormat="1" ht="16.5" customHeight="1">
      <c r="A10" s="298"/>
      <c r="B10" s="320"/>
      <c r="C10" s="309"/>
      <c r="D10" s="292"/>
      <c r="E10" s="292"/>
      <c r="F10" s="292"/>
      <c r="G10" s="292"/>
      <c r="H10" s="301"/>
    </row>
    <row r="11" spans="1:8" s="302" customFormat="1" ht="16.5" customHeight="1">
      <c r="A11" s="298"/>
      <c r="B11" s="322">
        <v>3</v>
      </c>
      <c r="C11" s="309"/>
      <c r="D11" s="292" t="s">
        <v>175</v>
      </c>
      <c r="E11" s="292"/>
      <c r="F11" s="292"/>
      <c r="G11" s="300"/>
      <c r="H11" s="301"/>
    </row>
    <row r="12" spans="1:8" s="302" customFormat="1" ht="16.5" customHeight="1">
      <c r="A12" s="298"/>
      <c r="B12" s="320"/>
      <c r="C12" s="309"/>
      <c r="D12" s="292"/>
      <c r="E12" s="292"/>
      <c r="F12" s="292"/>
      <c r="G12" s="292"/>
      <c r="H12" s="301"/>
    </row>
    <row r="13" spans="1:8" s="302" customFormat="1" ht="16.5" customHeight="1">
      <c r="A13" s="298"/>
      <c r="B13" s="323">
        <v>4</v>
      </c>
      <c r="C13" s="309"/>
      <c r="D13" s="292" t="s">
        <v>176</v>
      </c>
      <c r="E13" s="292"/>
      <c r="F13" s="292"/>
      <c r="G13" s="300"/>
      <c r="H13" s="301"/>
    </row>
    <row r="14" spans="1:8" s="302" customFormat="1" ht="16.5" customHeight="1">
      <c r="A14" s="298"/>
      <c r="B14" s="320" t="s">
        <v>89</v>
      </c>
      <c r="C14" s="309"/>
      <c r="D14" s="292"/>
      <c r="E14" s="292"/>
      <c r="F14" s="292"/>
      <c r="G14" s="292"/>
      <c r="H14" s="301"/>
    </row>
    <row r="15" spans="1:8" s="302" customFormat="1" ht="16.5" customHeight="1">
      <c r="A15" s="298"/>
      <c r="B15" s="324">
        <v>5</v>
      </c>
      <c r="C15" s="313"/>
      <c r="D15" s="292" t="s">
        <v>179</v>
      </c>
      <c r="E15" s="292"/>
      <c r="F15" s="292"/>
      <c r="G15" s="300"/>
      <c r="H15" s="301"/>
    </row>
    <row r="16" spans="1:8" s="302" customFormat="1" ht="16.5" customHeight="1">
      <c r="A16" s="298"/>
      <c r="B16" s="320"/>
      <c r="C16" s="309"/>
      <c r="D16" s="292"/>
      <c r="E16" s="292"/>
      <c r="F16" s="292"/>
      <c r="G16" s="292"/>
      <c r="H16" s="301"/>
    </row>
    <row r="17" spans="1:8" s="302" customFormat="1" ht="16.5" customHeight="1">
      <c r="A17" s="298"/>
      <c r="B17" s="325">
        <v>6</v>
      </c>
      <c r="C17" s="309"/>
      <c r="D17" s="292" t="s">
        <v>180</v>
      </c>
      <c r="E17" s="292"/>
      <c r="F17" s="292"/>
      <c r="G17" s="292"/>
      <c r="H17" s="301"/>
    </row>
    <row r="18" spans="1:8" s="302" customFormat="1" ht="16.5" customHeight="1">
      <c r="A18" s="298"/>
      <c r="B18" s="320"/>
      <c r="C18" s="309"/>
      <c r="D18" s="292"/>
      <c r="E18" s="292"/>
      <c r="F18" s="292"/>
      <c r="G18" s="292"/>
      <c r="H18" s="301"/>
    </row>
    <row r="19" spans="1:8" s="302" customFormat="1" ht="16.5" customHeight="1">
      <c r="A19" s="298"/>
      <c r="B19" s="326">
        <v>7</v>
      </c>
      <c r="C19" s="309"/>
      <c r="D19" s="292" t="s">
        <v>181</v>
      </c>
      <c r="E19" s="292"/>
      <c r="F19" s="292"/>
      <c r="G19" s="292"/>
      <c r="H19" s="301"/>
    </row>
    <row r="20" spans="1:8" s="302" customFormat="1" ht="16.5" customHeight="1">
      <c r="A20" s="298"/>
      <c r="B20" s="320"/>
      <c r="C20" s="309"/>
      <c r="D20" s="292"/>
      <c r="E20" s="292"/>
      <c r="F20" s="292"/>
      <c r="G20" s="292"/>
      <c r="H20" s="301"/>
    </row>
    <row r="21" spans="1:8" s="302" customFormat="1" ht="16.5" customHeight="1">
      <c r="A21" s="298"/>
      <c r="B21" s="327">
        <v>8</v>
      </c>
      <c r="C21" s="309"/>
      <c r="D21" s="292" t="s">
        <v>178</v>
      </c>
      <c r="E21" s="292"/>
      <c r="F21" s="292"/>
      <c r="G21" s="292"/>
      <c r="H21" s="301"/>
    </row>
    <row r="22" spans="1:8" s="302" customFormat="1" ht="16.5" customHeight="1">
      <c r="A22" s="298"/>
      <c r="B22" s="320"/>
      <c r="C22" s="309"/>
      <c r="D22" s="292"/>
      <c r="E22" s="292"/>
      <c r="F22" s="292"/>
      <c r="G22" s="292"/>
      <c r="H22" s="301"/>
    </row>
    <row r="23" spans="1:8" s="302" customFormat="1" ht="16.5" customHeight="1">
      <c r="A23" s="298"/>
      <c r="B23" s="328">
        <v>9</v>
      </c>
      <c r="C23" s="309"/>
      <c r="D23" s="292" t="s">
        <v>182</v>
      </c>
      <c r="E23" s="292"/>
      <c r="F23" s="292"/>
      <c r="G23" s="292"/>
      <c r="H23" s="301"/>
    </row>
    <row r="24" spans="1:8" s="302" customFormat="1" ht="16.5" customHeight="1">
      <c r="A24" s="298"/>
      <c r="B24" s="320"/>
      <c r="C24" s="309"/>
      <c r="D24" s="292"/>
      <c r="E24" s="292"/>
      <c r="F24" s="292"/>
      <c r="G24" s="292"/>
      <c r="H24" s="301"/>
    </row>
    <row r="25" spans="1:8" s="302" customFormat="1" ht="16.5" customHeight="1">
      <c r="A25" s="298"/>
      <c r="B25" s="329">
        <v>10</v>
      </c>
      <c r="C25" s="309"/>
      <c r="D25" s="292" t="s">
        <v>183</v>
      </c>
      <c r="E25" s="292"/>
      <c r="F25" s="292"/>
      <c r="G25" s="292"/>
      <c r="H25" s="301"/>
    </row>
    <row r="26" spans="1:8" s="302" customFormat="1" ht="16.5" customHeight="1">
      <c r="A26" s="298"/>
      <c r="B26" s="320"/>
      <c r="C26" s="309"/>
      <c r="D26" s="292"/>
      <c r="E26" s="292"/>
      <c r="F26" s="292"/>
      <c r="G26" s="292"/>
      <c r="H26" s="301"/>
    </row>
    <row r="27" spans="1:8" s="302" customFormat="1" ht="16.5" customHeight="1">
      <c r="A27" s="298"/>
      <c r="B27" s="330">
        <v>11</v>
      </c>
      <c r="C27" s="309"/>
      <c r="D27" s="292" t="s">
        <v>184</v>
      </c>
      <c r="E27" s="292"/>
      <c r="F27" s="292"/>
      <c r="G27" s="292"/>
      <c r="H27" s="301"/>
    </row>
    <row r="28" spans="1:8" s="302" customFormat="1" ht="16.5" customHeight="1">
      <c r="A28" s="298"/>
      <c r="B28" s="320"/>
      <c r="C28" s="309"/>
      <c r="D28" s="292"/>
      <c r="E28" s="292"/>
      <c r="F28" s="292"/>
      <c r="G28" s="292"/>
      <c r="H28" s="301"/>
    </row>
    <row r="29" spans="1:8" s="302" customFormat="1" ht="16.5" customHeight="1">
      <c r="A29" s="298"/>
      <c r="B29" s="332">
        <v>12</v>
      </c>
      <c r="C29" s="309"/>
      <c r="D29" s="292" t="s">
        <v>185</v>
      </c>
      <c r="E29" s="292"/>
      <c r="F29" s="292"/>
      <c r="G29" s="292"/>
      <c r="H29" s="301"/>
    </row>
    <row r="30" spans="1:8" s="302" customFormat="1" ht="16.5" customHeight="1">
      <c r="A30" s="303"/>
      <c r="B30" s="331"/>
      <c r="C30" s="314"/>
      <c r="D30" s="304"/>
      <c r="E30" s="304"/>
      <c r="F30" s="304"/>
      <c r="G30" s="304"/>
      <c r="H30" s="305"/>
    </row>
    <row r="31" spans="1:8" s="302" customFormat="1" ht="16.5" customHeight="1">
      <c r="A31" s="298"/>
      <c r="B31" s="339">
        <v>13</v>
      </c>
      <c r="C31" s="315"/>
      <c r="D31" s="292" t="s">
        <v>186</v>
      </c>
      <c r="E31" s="292"/>
      <c r="F31" s="292"/>
      <c r="G31" s="292"/>
      <c r="H31" s="301"/>
    </row>
    <row r="32" spans="1:8" s="302" customFormat="1" ht="16.5" customHeight="1">
      <c r="A32" s="298"/>
      <c r="B32" s="320"/>
      <c r="C32" s="309"/>
      <c r="D32" s="292"/>
      <c r="E32" s="292"/>
      <c r="F32" s="292"/>
      <c r="G32" s="292"/>
      <c r="H32" s="301"/>
    </row>
    <row r="33" spans="1:8" s="302" customFormat="1" ht="16.5" customHeight="1">
      <c r="A33" s="298"/>
      <c r="B33" s="333">
        <v>14</v>
      </c>
      <c r="C33" s="309"/>
      <c r="D33" s="292" t="s">
        <v>187</v>
      </c>
      <c r="E33" s="292"/>
      <c r="F33" s="292"/>
      <c r="G33" s="292"/>
      <c r="H33" s="301"/>
    </row>
    <row r="34" spans="1:8" s="302" customFormat="1" ht="16.5" customHeight="1">
      <c r="A34" s="306"/>
      <c r="B34" s="320"/>
      <c r="C34" s="309"/>
      <c r="D34" s="307"/>
      <c r="E34" s="307"/>
      <c r="F34" s="307"/>
      <c r="G34" s="307"/>
      <c r="H34" s="308"/>
    </row>
    <row r="35" spans="1:8" s="302" customFormat="1" ht="16.5" customHeight="1">
      <c r="A35" s="310"/>
      <c r="B35" s="334">
        <v>15</v>
      </c>
      <c r="C35" s="309"/>
      <c r="D35" s="311" t="s">
        <v>190</v>
      </c>
      <c r="E35" s="311" t="s">
        <v>191</v>
      </c>
      <c r="F35" s="311"/>
      <c r="G35" s="311"/>
      <c r="H35" s="312"/>
    </row>
    <row r="36" spans="1:8" s="302" customFormat="1" ht="16.5" customHeight="1">
      <c r="A36" s="306"/>
      <c r="B36" s="335"/>
      <c r="C36" s="316"/>
      <c r="D36" s="307"/>
      <c r="E36" s="307"/>
      <c r="F36" s="307"/>
      <c r="G36" s="307"/>
      <c r="H36" s="308"/>
    </row>
    <row r="37" spans="1:8" s="302" customFormat="1" ht="16.5" customHeight="1">
      <c r="A37" s="298"/>
      <c r="B37" s="336">
        <v>16</v>
      </c>
      <c r="C37" s="315"/>
      <c r="D37" s="292" t="s">
        <v>188</v>
      </c>
      <c r="E37" s="292"/>
      <c r="F37" s="292"/>
      <c r="G37" s="292"/>
      <c r="H37" s="301"/>
    </row>
    <row r="38" spans="1:8" s="302" customFormat="1" ht="16.5" customHeight="1">
      <c r="A38" s="298"/>
      <c r="B38" s="320"/>
      <c r="C38" s="309"/>
      <c r="D38" s="292"/>
      <c r="E38" s="292"/>
      <c r="F38" s="292"/>
      <c r="G38" s="292"/>
      <c r="H38" s="301"/>
    </row>
    <row r="39" spans="1:8" s="302" customFormat="1" ht="16.5" customHeight="1">
      <c r="A39" s="298"/>
      <c r="B39" s="337">
        <v>17</v>
      </c>
      <c r="C39" s="315"/>
      <c r="D39" s="292" t="s">
        <v>189</v>
      </c>
      <c r="E39" s="292"/>
      <c r="F39" s="292"/>
      <c r="G39" s="292"/>
      <c r="H39" s="301"/>
    </row>
    <row r="40" spans="1:8" s="302" customFormat="1" ht="16.5" customHeight="1">
      <c r="A40" s="298"/>
      <c r="B40" s="337"/>
      <c r="C40" s="315"/>
      <c r="D40" s="292"/>
      <c r="E40" s="292"/>
      <c r="F40" s="292"/>
      <c r="G40" s="292"/>
      <c r="H40" s="301"/>
    </row>
    <row r="41" spans="1:8" s="302" customFormat="1" ht="16.5" customHeight="1">
      <c r="A41" s="298"/>
      <c r="B41" s="320"/>
      <c r="C41" s="299"/>
      <c r="D41" s="292"/>
      <c r="E41" s="292"/>
      <c r="F41" s="292"/>
      <c r="G41" s="292"/>
      <c r="H41" s="301"/>
    </row>
    <row r="42" spans="1:8" s="302" customFormat="1" ht="29.25" customHeight="1">
      <c r="A42" s="432" t="s">
        <v>194</v>
      </c>
      <c r="B42" s="433"/>
      <c r="C42" s="433"/>
      <c r="D42" s="433"/>
      <c r="E42" s="433"/>
      <c r="F42" s="433"/>
      <c r="G42" s="433"/>
      <c r="H42" s="434"/>
    </row>
    <row r="43" spans="1:8" s="302" customFormat="1" ht="14.25">
      <c r="A43" s="340"/>
      <c r="B43" s="341"/>
      <c r="C43" s="342"/>
      <c r="D43" s="343"/>
      <c r="E43" s="343"/>
      <c r="F43" s="343"/>
      <c r="G43" s="343"/>
      <c r="H43" s="344"/>
    </row>
    <row r="44" spans="1:8" s="296" customFormat="1" ht="17.25">
      <c r="A44" s="295"/>
      <c r="B44" s="318"/>
      <c r="C44" s="293"/>
      <c r="D44" s="295"/>
      <c r="E44" s="295"/>
      <c r="F44" s="295"/>
      <c r="G44" s="295"/>
      <c r="H44" s="295"/>
    </row>
    <row r="45" spans="1:8" s="296" customFormat="1" ht="17.25">
      <c r="A45" s="295"/>
      <c r="B45" s="318"/>
      <c r="C45" s="293"/>
      <c r="D45" s="295"/>
      <c r="E45" s="295"/>
      <c r="F45" s="295"/>
      <c r="G45" s="295"/>
      <c r="H45" s="295"/>
    </row>
    <row r="46" spans="1:8" s="296" customFormat="1" ht="17.25">
      <c r="A46" s="295"/>
      <c r="B46" s="318"/>
      <c r="C46" s="293"/>
      <c r="D46" s="295"/>
      <c r="E46" s="295"/>
      <c r="F46" s="295"/>
      <c r="G46" s="295"/>
      <c r="H46" s="295"/>
    </row>
    <row r="47" spans="1:8" s="296" customFormat="1" ht="17.25">
      <c r="A47" s="295"/>
      <c r="B47" s="318"/>
      <c r="C47" s="293"/>
      <c r="D47" s="295"/>
      <c r="E47" s="295"/>
      <c r="F47" s="295"/>
      <c r="G47" s="295"/>
      <c r="H47" s="295"/>
    </row>
    <row r="48" spans="1:8" s="296" customFormat="1" ht="17.25">
      <c r="A48" s="295"/>
      <c r="B48" s="318"/>
      <c r="C48" s="293"/>
      <c r="D48" s="295"/>
      <c r="E48" s="295"/>
      <c r="F48" s="295"/>
      <c r="G48" s="295"/>
      <c r="H48" s="295"/>
    </row>
    <row r="49" spans="1:8" s="296" customFormat="1" ht="17.25">
      <c r="A49" s="295"/>
      <c r="B49" s="318"/>
      <c r="C49" s="293"/>
      <c r="D49" s="295"/>
      <c r="E49" s="295"/>
      <c r="F49" s="295"/>
      <c r="G49" s="295"/>
      <c r="H49" s="295"/>
    </row>
    <row r="50" spans="1:8" s="296" customFormat="1" ht="17.25">
      <c r="A50" s="295"/>
      <c r="B50" s="318"/>
      <c r="C50" s="293"/>
      <c r="D50" s="295"/>
      <c r="E50" s="295"/>
      <c r="F50" s="295"/>
      <c r="G50" s="295"/>
      <c r="H50" s="295"/>
    </row>
    <row r="51" spans="1:8" s="296" customFormat="1" ht="17.25">
      <c r="A51" s="295"/>
      <c r="B51" s="318"/>
      <c r="C51" s="293"/>
      <c r="D51" s="295"/>
      <c r="E51" s="295"/>
      <c r="F51" s="295"/>
      <c r="G51" s="295"/>
      <c r="H51" s="295"/>
    </row>
    <row r="52" spans="1:8" s="296" customFormat="1" ht="17.25">
      <c r="A52" s="295"/>
      <c r="B52" s="318"/>
      <c r="C52" s="293"/>
      <c r="D52" s="295"/>
      <c r="E52" s="295"/>
      <c r="F52" s="295"/>
      <c r="G52" s="295"/>
      <c r="H52" s="295"/>
    </row>
    <row r="53" spans="1:8" s="296" customFormat="1" ht="17.25">
      <c r="A53" s="295"/>
      <c r="B53" s="318"/>
      <c r="C53" s="293"/>
      <c r="D53" s="295"/>
      <c r="E53" s="295"/>
      <c r="F53" s="295"/>
      <c r="G53" s="295"/>
      <c r="H53" s="295"/>
    </row>
    <row r="54" spans="1:8" s="296" customFormat="1" ht="17.25">
      <c r="A54" s="295"/>
      <c r="B54" s="318"/>
      <c r="C54" s="293"/>
      <c r="D54" s="295"/>
      <c r="E54" s="295"/>
      <c r="F54" s="295"/>
      <c r="G54" s="295"/>
      <c r="H54" s="295"/>
    </row>
    <row r="55" spans="2:3" s="296" customFormat="1" ht="17.25">
      <c r="B55" s="338"/>
      <c r="C55" s="297"/>
    </row>
    <row r="56" spans="2:3" s="296" customFormat="1" ht="17.25">
      <c r="B56" s="338"/>
      <c r="C56" s="297"/>
    </row>
    <row r="57" spans="2:3" s="296" customFormat="1" ht="17.25">
      <c r="B57" s="338"/>
      <c r="C57" s="297"/>
    </row>
    <row r="58" spans="2:3" s="296" customFormat="1" ht="17.25">
      <c r="B58" s="338"/>
      <c r="C58" s="297"/>
    </row>
    <row r="59" spans="2:3" s="296" customFormat="1" ht="17.25">
      <c r="B59" s="338"/>
      <c r="C59" s="297"/>
    </row>
    <row r="60" spans="2:3" s="296" customFormat="1" ht="17.25">
      <c r="B60" s="338"/>
      <c r="C60" s="297"/>
    </row>
    <row r="61" spans="2:3" s="296" customFormat="1" ht="17.25">
      <c r="B61" s="338"/>
      <c r="C61" s="297"/>
    </row>
    <row r="62" spans="2:3" s="296" customFormat="1" ht="17.25">
      <c r="B62" s="338"/>
      <c r="C62" s="297"/>
    </row>
    <row r="63" spans="2:3" s="296" customFormat="1" ht="17.25">
      <c r="B63" s="338"/>
      <c r="C63" s="297"/>
    </row>
    <row r="64" spans="2:3" s="296" customFormat="1" ht="17.25">
      <c r="B64" s="338"/>
      <c r="C64" s="297"/>
    </row>
    <row r="65" spans="2:3" s="296" customFormat="1" ht="17.25">
      <c r="B65" s="338"/>
      <c r="C65" s="297"/>
    </row>
    <row r="66" spans="2:3" s="296" customFormat="1" ht="17.25">
      <c r="B66" s="338"/>
      <c r="C66" s="297"/>
    </row>
    <row r="67" spans="2:3" s="296" customFormat="1" ht="17.25">
      <c r="B67" s="338"/>
      <c r="C67" s="297"/>
    </row>
    <row r="68" spans="2:3" s="296" customFormat="1" ht="17.25">
      <c r="B68" s="338"/>
      <c r="C68" s="297"/>
    </row>
    <row r="69" spans="2:3" s="296" customFormat="1" ht="17.25">
      <c r="B69" s="338"/>
      <c r="C69" s="297"/>
    </row>
    <row r="70" spans="2:3" s="296" customFormat="1" ht="17.25">
      <c r="B70" s="338"/>
      <c r="C70" s="297"/>
    </row>
    <row r="71" spans="2:3" s="296" customFormat="1" ht="17.25">
      <c r="B71" s="338"/>
      <c r="C71" s="297"/>
    </row>
    <row r="72" spans="2:3" s="296" customFormat="1" ht="17.25">
      <c r="B72" s="338"/>
      <c r="C72" s="297"/>
    </row>
    <row r="73" spans="2:3" s="296" customFormat="1" ht="17.25">
      <c r="B73" s="338"/>
      <c r="C73" s="297"/>
    </row>
    <row r="74" spans="2:3" s="296" customFormat="1" ht="17.25">
      <c r="B74" s="338"/>
      <c r="C74" s="297"/>
    </row>
    <row r="75" spans="2:3" s="296" customFormat="1" ht="17.25">
      <c r="B75" s="338"/>
      <c r="C75" s="297"/>
    </row>
    <row r="76" spans="2:3" s="296" customFormat="1" ht="17.25">
      <c r="B76" s="338"/>
      <c r="C76" s="297"/>
    </row>
    <row r="77" spans="2:3" s="296" customFormat="1" ht="17.25">
      <c r="B77" s="338"/>
      <c r="C77" s="297"/>
    </row>
    <row r="78" spans="2:3" s="296" customFormat="1" ht="17.25">
      <c r="B78" s="338"/>
      <c r="C78" s="297"/>
    </row>
    <row r="79" spans="2:3" s="296" customFormat="1" ht="17.25">
      <c r="B79" s="338"/>
      <c r="C79" s="297"/>
    </row>
    <row r="80" spans="2:3" s="296" customFormat="1" ht="17.25">
      <c r="B80" s="338"/>
      <c r="C80" s="297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49"/>
      <c r="B1" s="450"/>
      <c r="C1" s="450"/>
      <c r="D1" s="450"/>
      <c r="E1" s="450"/>
      <c r="F1" s="450"/>
      <c r="G1" s="450"/>
      <c r="H1" s="50"/>
      <c r="I1" s="50"/>
    </row>
    <row r="19" ht="13.5">
      <c r="I19" s="59"/>
    </row>
    <row r="20" ht="14.25" thickBot="1"/>
    <row r="21" spans="1:7" ht="13.5">
      <c r="A21" s="105" t="s">
        <v>61</v>
      </c>
      <c r="B21" s="106" t="s">
        <v>62</v>
      </c>
      <c r="C21" s="87" t="s">
        <v>224</v>
      </c>
      <c r="D21" s="87" t="s">
        <v>170</v>
      </c>
      <c r="E21" s="106" t="s">
        <v>55</v>
      </c>
      <c r="F21" s="106" t="s">
        <v>63</v>
      </c>
      <c r="G21" s="107" t="s">
        <v>85</v>
      </c>
    </row>
    <row r="22" spans="1:7" ht="13.5">
      <c r="A22" s="108">
        <v>1</v>
      </c>
      <c r="B22" s="191" t="s">
        <v>215</v>
      </c>
      <c r="C22" s="9">
        <v>23783</v>
      </c>
      <c r="D22" s="9">
        <v>17913</v>
      </c>
      <c r="E22" s="123">
        <v>98.1</v>
      </c>
      <c r="F22" s="45">
        <f>SUM(C22/D22*100)</f>
        <v>132.76949701334226</v>
      </c>
      <c r="G22" s="109"/>
    </row>
    <row r="23" spans="1:7" ht="13.5">
      <c r="A23" s="108">
        <v>2</v>
      </c>
      <c r="B23" s="191" t="s">
        <v>201</v>
      </c>
      <c r="C23" s="9">
        <v>12994</v>
      </c>
      <c r="D23" s="9">
        <v>16088</v>
      </c>
      <c r="E23" s="123">
        <v>72</v>
      </c>
      <c r="F23" s="45">
        <f>SUM(C23/D23*100)</f>
        <v>80.76827449030333</v>
      </c>
      <c r="G23" s="109"/>
    </row>
    <row r="24" spans="1:7" ht="13.5">
      <c r="A24" s="108">
        <v>3</v>
      </c>
      <c r="B24" s="191" t="s">
        <v>198</v>
      </c>
      <c r="C24" s="9">
        <v>11362</v>
      </c>
      <c r="D24" s="9">
        <v>7851</v>
      </c>
      <c r="E24" s="123">
        <v>140</v>
      </c>
      <c r="F24" s="45">
        <f aca="true" t="shared" si="0" ref="F24:F32">SUM(C24/D24*100)</f>
        <v>144.72041778117438</v>
      </c>
      <c r="G24" s="109"/>
    </row>
    <row r="25" spans="1:7" ht="13.5">
      <c r="A25" s="108">
        <v>4</v>
      </c>
      <c r="B25" s="191" t="s">
        <v>211</v>
      </c>
      <c r="C25" s="9">
        <v>6324</v>
      </c>
      <c r="D25" s="9">
        <v>4379</v>
      </c>
      <c r="E25" s="123">
        <v>103.3</v>
      </c>
      <c r="F25" s="45">
        <f t="shared" si="0"/>
        <v>144.41653345512674</v>
      </c>
      <c r="G25" s="109"/>
    </row>
    <row r="26" spans="1:7" ht="13.5" customHeight="1">
      <c r="A26" s="108">
        <v>5</v>
      </c>
      <c r="B26" s="191" t="s">
        <v>200</v>
      </c>
      <c r="C26" s="9">
        <v>5772</v>
      </c>
      <c r="D26" s="9">
        <v>6429</v>
      </c>
      <c r="E26" s="123">
        <v>97.1</v>
      </c>
      <c r="F26" s="45">
        <f t="shared" si="0"/>
        <v>89.78068128791415</v>
      </c>
      <c r="G26" s="109"/>
    </row>
    <row r="27" spans="1:7" ht="13.5" customHeight="1">
      <c r="A27" s="108">
        <v>6</v>
      </c>
      <c r="B27" s="191" t="s">
        <v>218</v>
      </c>
      <c r="C27" s="9">
        <v>5106</v>
      </c>
      <c r="D27" s="9">
        <v>5031</v>
      </c>
      <c r="E27" s="123">
        <v>131.9</v>
      </c>
      <c r="F27" s="45">
        <f t="shared" si="0"/>
        <v>101.4907573047108</v>
      </c>
      <c r="G27" s="109"/>
    </row>
    <row r="28" spans="1:7" ht="13.5" customHeight="1">
      <c r="A28" s="108">
        <v>7</v>
      </c>
      <c r="B28" s="191" t="s">
        <v>203</v>
      </c>
      <c r="C28" s="114">
        <v>4604</v>
      </c>
      <c r="D28" s="114">
        <v>3040</v>
      </c>
      <c r="E28" s="123">
        <v>107.9</v>
      </c>
      <c r="F28" s="45">
        <f t="shared" si="0"/>
        <v>151.44736842105263</v>
      </c>
      <c r="G28" s="109"/>
    </row>
    <row r="29" spans="1:7" ht="13.5" customHeight="1">
      <c r="A29" s="108">
        <v>8</v>
      </c>
      <c r="B29" s="191" t="s">
        <v>206</v>
      </c>
      <c r="C29" s="114">
        <v>3634</v>
      </c>
      <c r="D29" s="114">
        <v>5630</v>
      </c>
      <c r="E29" s="123">
        <v>106.5</v>
      </c>
      <c r="F29" s="45">
        <f t="shared" si="0"/>
        <v>64.54706927175845</v>
      </c>
      <c r="G29" s="109"/>
    </row>
    <row r="30" spans="1:7" ht="13.5" customHeight="1">
      <c r="A30" s="108">
        <v>9</v>
      </c>
      <c r="B30" s="191" t="s">
        <v>130</v>
      </c>
      <c r="C30" s="114">
        <v>3614</v>
      </c>
      <c r="D30" s="114">
        <v>4267</v>
      </c>
      <c r="E30" s="123">
        <v>82.5</v>
      </c>
      <c r="F30" s="45">
        <f t="shared" si="0"/>
        <v>84.69650808530584</v>
      </c>
      <c r="G30" s="109"/>
    </row>
    <row r="31" spans="1:7" ht="13.5" customHeight="1" thickBot="1">
      <c r="A31" s="110">
        <v>10</v>
      </c>
      <c r="B31" s="191" t="s">
        <v>195</v>
      </c>
      <c r="C31" s="111">
        <v>3464</v>
      </c>
      <c r="D31" s="111">
        <v>3334</v>
      </c>
      <c r="E31" s="124">
        <v>84.7</v>
      </c>
      <c r="F31" s="45">
        <f t="shared" si="0"/>
        <v>103.89922015596879</v>
      </c>
      <c r="G31" s="112"/>
    </row>
    <row r="32" spans="1:7" ht="13.5" customHeight="1" thickBot="1">
      <c r="A32" s="93"/>
      <c r="B32" s="94" t="s">
        <v>81</v>
      </c>
      <c r="C32" s="95">
        <v>90774</v>
      </c>
      <c r="D32" s="95">
        <v>91374</v>
      </c>
      <c r="E32" s="96">
        <v>98.2</v>
      </c>
      <c r="F32" s="120">
        <f t="shared" si="0"/>
        <v>99.34335806684615</v>
      </c>
      <c r="G32" s="137">
        <v>86.9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5" t="s">
        <v>61</v>
      </c>
      <c r="B53" s="106" t="s">
        <v>62</v>
      </c>
      <c r="C53" s="87" t="s">
        <v>224</v>
      </c>
      <c r="D53" s="87" t="s">
        <v>170</v>
      </c>
      <c r="E53" s="106" t="s">
        <v>55</v>
      </c>
      <c r="F53" s="106" t="s">
        <v>63</v>
      </c>
      <c r="G53" s="107" t="s">
        <v>85</v>
      </c>
    </row>
    <row r="54" spans="1:7" ht="13.5">
      <c r="A54" s="108">
        <v>1</v>
      </c>
      <c r="B54" s="191" t="s">
        <v>123</v>
      </c>
      <c r="C54" s="9">
        <v>175528</v>
      </c>
      <c r="D54" s="9">
        <v>168096</v>
      </c>
      <c r="E54" s="45">
        <v>101.1</v>
      </c>
      <c r="F54" s="45">
        <f aca="true" t="shared" si="1" ref="F54:F64">SUM(C54/D54*100)</f>
        <v>104.42128307633733</v>
      </c>
      <c r="G54" s="109"/>
    </row>
    <row r="55" spans="1:7" ht="13.5">
      <c r="A55" s="108">
        <v>2</v>
      </c>
      <c r="B55" s="191" t="s">
        <v>204</v>
      </c>
      <c r="C55" s="9">
        <v>20851</v>
      </c>
      <c r="D55" s="9">
        <v>18618</v>
      </c>
      <c r="E55" s="45">
        <v>108.8</v>
      </c>
      <c r="F55" s="45">
        <f t="shared" si="1"/>
        <v>111.99376947040498</v>
      </c>
      <c r="G55" s="109"/>
    </row>
    <row r="56" spans="1:7" ht="13.5">
      <c r="A56" s="108">
        <v>3</v>
      </c>
      <c r="B56" s="191" t="s">
        <v>124</v>
      </c>
      <c r="C56" s="9">
        <v>19713</v>
      </c>
      <c r="D56" s="9">
        <v>20644</v>
      </c>
      <c r="E56" s="45">
        <v>104.3</v>
      </c>
      <c r="F56" s="45">
        <f t="shared" si="1"/>
        <v>95.49021507459796</v>
      </c>
      <c r="G56" s="109"/>
    </row>
    <row r="57" spans="1:7" ht="13.5">
      <c r="A57" s="108">
        <v>4</v>
      </c>
      <c r="B57" s="191" t="s">
        <v>201</v>
      </c>
      <c r="C57" s="9">
        <v>10340</v>
      </c>
      <c r="D57" s="9">
        <v>10477</v>
      </c>
      <c r="E57" s="45">
        <v>114.6</v>
      </c>
      <c r="F57" s="45">
        <f t="shared" si="1"/>
        <v>98.69237377111769</v>
      </c>
      <c r="G57" s="109"/>
    </row>
    <row r="58" spans="1:7" ht="13.5">
      <c r="A58" s="108">
        <v>5</v>
      </c>
      <c r="B58" s="192" t="s">
        <v>211</v>
      </c>
      <c r="C58" s="9">
        <v>7000</v>
      </c>
      <c r="D58" s="9">
        <v>6154</v>
      </c>
      <c r="E58" s="45">
        <v>107.4</v>
      </c>
      <c r="F58" s="45">
        <f t="shared" si="1"/>
        <v>113.74715632109198</v>
      </c>
      <c r="G58" s="109"/>
    </row>
    <row r="59" spans="1:7" ht="13.5">
      <c r="A59" s="108">
        <v>6</v>
      </c>
      <c r="B59" s="192" t="s">
        <v>130</v>
      </c>
      <c r="C59" s="9">
        <v>6976</v>
      </c>
      <c r="D59" s="9">
        <v>12764</v>
      </c>
      <c r="E59" s="45">
        <v>96.1</v>
      </c>
      <c r="F59" s="45">
        <f t="shared" si="1"/>
        <v>54.65371356941397</v>
      </c>
      <c r="G59" s="109"/>
    </row>
    <row r="60" spans="1:7" ht="13.5">
      <c r="A60" s="108">
        <v>7</v>
      </c>
      <c r="B60" s="192" t="s">
        <v>198</v>
      </c>
      <c r="C60" s="9">
        <v>6875</v>
      </c>
      <c r="D60" s="9">
        <v>5285</v>
      </c>
      <c r="E60" s="164">
        <v>135.7</v>
      </c>
      <c r="F60" s="45">
        <f t="shared" si="1"/>
        <v>130.08514664143803</v>
      </c>
      <c r="G60" s="109"/>
    </row>
    <row r="61" spans="1:7" ht="13.5">
      <c r="A61" s="108">
        <v>8</v>
      </c>
      <c r="B61" s="192" t="s">
        <v>203</v>
      </c>
      <c r="C61" s="9">
        <v>6397</v>
      </c>
      <c r="D61" s="9">
        <v>5539</v>
      </c>
      <c r="E61" s="45">
        <v>115.6</v>
      </c>
      <c r="F61" s="45">
        <f t="shared" si="1"/>
        <v>115.49016067882289</v>
      </c>
      <c r="G61" s="109"/>
    </row>
    <row r="62" spans="1:7" ht="13.5">
      <c r="A62" s="108">
        <v>9</v>
      </c>
      <c r="B62" s="192" t="s">
        <v>202</v>
      </c>
      <c r="C62" s="9">
        <v>5570</v>
      </c>
      <c r="D62" s="9">
        <v>5758</v>
      </c>
      <c r="E62" s="45">
        <v>93.1</v>
      </c>
      <c r="F62" s="45">
        <f t="shared" si="1"/>
        <v>96.73497742271621</v>
      </c>
      <c r="G62" s="109"/>
    </row>
    <row r="63" spans="1:8" ht="14.25" thickBot="1">
      <c r="A63" s="113">
        <v>10</v>
      </c>
      <c r="B63" s="192" t="s">
        <v>195</v>
      </c>
      <c r="C63" s="114">
        <v>5564</v>
      </c>
      <c r="D63" s="114">
        <v>2466</v>
      </c>
      <c r="E63" s="115">
        <v>100.9</v>
      </c>
      <c r="F63" s="115">
        <f t="shared" si="1"/>
        <v>225.62854825628546</v>
      </c>
      <c r="G63" s="117"/>
      <c r="H63" s="23"/>
    </row>
    <row r="64" spans="1:7" ht="14.25" thickBot="1">
      <c r="A64" s="93"/>
      <c r="B64" s="118" t="s">
        <v>84</v>
      </c>
      <c r="C64" s="119">
        <v>280686</v>
      </c>
      <c r="D64" s="119">
        <v>279822</v>
      </c>
      <c r="E64" s="120">
        <v>102.4</v>
      </c>
      <c r="F64" s="120">
        <f t="shared" si="1"/>
        <v>100.30876771661985</v>
      </c>
      <c r="G64" s="122">
        <v>65.1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5" t="s">
        <v>61</v>
      </c>
      <c r="B21" s="106" t="s">
        <v>62</v>
      </c>
      <c r="C21" s="87" t="s">
        <v>224</v>
      </c>
      <c r="D21" s="87" t="s">
        <v>170</v>
      </c>
      <c r="E21" s="106" t="s">
        <v>55</v>
      </c>
      <c r="F21" s="106" t="s">
        <v>63</v>
      </c>
      <c r="G21" s="107" t="s">
        <v>85</v>
      </c>
    </row>
    <row r="22" spans="1:7" ht="13.5">
      <c r="A22" s="30">
        <v>1</v>
      </c>
      <c r="B22" s="191" t="s">
        <v>112</v>
      </c>
      <c r="C22" s="9">
        <v>52204</v>
      </c>
      <c r="D22" s="9">
        <v>39681</v>
      </c>
      <c r="E22" s="45">
        <v>95.1</v>
      </c>
      <c r="F22" s="45">
        <f>SUM(C22/D22*100)</f>
        <v>131.55918449635845</v>
      </c>
      <c r="G22" s="109"/>
    </row>
    <row r="23" spans="1:7" ht="13.5">
      <c r="A23" s="30">
        <v>2</v>
      </c>
      <c r="B23" s="191" t="s">
        <v>213</v>
      </c>
      <c r="C23" s="9">
        <v>45396</v>
      </c>
      <c r="D23" s="9">
        <v>50265</v>
      </c>
      <c r="E23" s="45">
        <v>130.1</v>
      </c>
      <c r="F23" s="45">
        <f aca="true" t="shared" si="0" ref="F23:F32">SUM(C23/D23*100)</f>
        <v>90.31333930170099</v>
      </c>
      <c r="G23" s="109"/>
    </row>
    <row r="24" spans="1:7" ht="13.5" customHeight="1">
      <c r="A24" s="30">
        <v>3</v>
      </c>
      <c r="B24" s="191" t="s">
        <v>199</v>
      </c>
      <c r="C24" s="9">
        <v>35999</v>
      </c>
      <c r="D24" s="9">
        <v>40008</v>
      </c>
      <c r="E24" s="45">
        <v>97.8</v>
      </c>
      <c r="F24" s="45">
        <f t="shared" si="0"/>
        <v>89.97950409918016</v>
      </c>
      <c r="G24" s="109"/>
    </row>
    <row r="25" spans="1:7" ht="13.5">
      <c r="A25" s="30">
        <v>4</v>
      </c>
      <c r="B25" s="191" t="s">
        <v>195</v>
      </c>
      <c r="C25" s="9">
        <v>35475</v>
      </c>
      <c r="D25" s="9">
        <v>40447</v>
      </c>
      <c r="E25" s="45">
        <v>102</v>
      </c>
      <c r="F25" s="45">
        <f t="shared" si="0"/>
        <v>87.70737013870003</v>
      </c>
      <c r="G25" s="109"/>
    </row>
    <row r="26" spans="1:7" ht="13.5">
      <c r="A26" s="30">
        <v>5</v>
      </c>
      <c r="B26" s="191" t="s">
        <v>210</v>
      </c>
      <c r="C26" s="9">
        <v>32305</v>
      </c>
      <c r="D26" s="9">
        <v>34244</v>
      </c>
      <c r="E26" s="45">
        <v>100.8</v>
      </c>
      <c r="F26" s="45">
        <f t="shared" si="0"/>
        <v>94.33769419460344</v>
      </c>
      <c r="G26" s="109"/>
    </row>
    <row r="27" spans="1:7" ht="13.5" customHeight="1">
      <c r="A27" s="30">
        <v>6</v>
      </c>
      <c r="B27" s="191" t="s">
        <v>198</v>
      </c>
      <c r="C27" s="9">
        <v>25443</v>
      </c>
      <c r="D27" s="9">
        <v>37831</v>
      </c>
      <c r="E27" s="45">
        <v>102.9</v>
      </c>
      <c r="F27" s="45">
        <f t="shared" si="0"/>
        <v>67.2543681108086</v>
      </c>
      <c r="G27" s="109"/>
    </row>
    <row r="28" spans="1:7" ht="13.5" customHeight="1">
      <c r="A28" s="30">
        <v>7</v>
      </c>
      <c r="B28" s="192" t="s">
        <v>130</v>
      </c>
      <c r="C28" s="9">
        <v>19683</v>
      </c>
      <c r="D28" s="9">
        <v>20387</v>
      </c>
      <c r="E28" s="45">
        <v>104.1</v>
      </c>
      <c r="F28" s="45">
        <f t="shared" si="0"/>
        <v>96.54681905135625</v>
      </c>
      <c r="G28" s="109"/>
    </row>
    <row r="29" spans="1:7" ht="13.5">
      <c r="A29" s="30">
        <v>8</v>
      </c>
      <c r="B29" s="192" t="s">
        <v>204</v>
      </c>
      <c r="C29" s="9">
        <v>18235</v>
      </c>
      <c r="D29" s="9">
        <v>17866</v>
      </c>
      <c r="E29" s="45">
        <v>116.2</v>
      </c>
      <c r="F29" s="45">
        <f t="shared" si="0"/>
        <v>102.06537557371544</v>
      </c>
      <c r="G29" s="109"/>
    </row>
    <row r="30" spans="1:7" ht="13.5">
      <c r="A30" s="30">
        <v>9</v>
      </c>
      <c r="B30" s="192" t="s">
        <v>212</v>
      </c>
      <c r="C30" s="9">
        <v>16935</v>
      </c>
      <c r="D30" s="9">
        <v>12541</v>
      </c>
      <c r="E30" s="45">
        <v>99.3</v>
      </c>
      <c r="F30" s="361">
        <f t="shared" si="0"/>
        <v>135.0370783829041</v>
      </c>
      <c r="G30" s="109"/>
    </row>
    <row r="31" spans="1:7" ht="14.25" thickBot="1">
      <c r="A31" s="121">
        <v>10</v>
      </c>
      <c r="B31" s="192" t="s">
        <v>214</v>
      </c>
      <c r="C31" s="114">
        <v>14505</v>
      </c>
      <c r="D31" s="114">
        <v>15078</v>
      </c>
      <c r="E31" s="115">
        <v>104</v>
      </c>
      <c r="F31" s="115">
        <f t="shared" si="0"/>
        <v>96.19976124154397</v>
      </c>
      <c r="G31" s="117"/>
    </row>
    <row r="32" spans="1:7" ht="14.25" thickBot="1">
      <c r="A32" s="93"/>
      <c r="B32" s="94" t="s">
        <v>86</v>
      </c>
      <c r="C32" s="95">
        <v>375230</v>
      </c>
      <c r="D32" s="95">
        <v>386332</v>
      </c>
      <c r="E32" s="98">
        <v>103.3</v>
      </c>
      <c r="F32" s="120">
        <f t="shared" si="0"/>
        <v>97.12630587163372</v>
      </c>
      <c r="G32" s="137">
        <v>57.5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5" t="s">
        <v>61</v>
      </c>
      <c r="B53" s="106" t="s">
        <v>62</v>
      </c>
      <c r="C53" s="87" t="s">
        <v>224</v>
      </c>
      <c r="D53" s="87" t="s">
        <v>170</v>
      </c>
      <c r="E53" s="106" t="s">
        <v>55</v>
      </c>
      <c r="F53" s="106" t="s">
        <v>63</v>
      </c>
      <c r="G53" s="107" t="s">
        <v>85</v>
      </c>
    </row>
    <row r="54" spans="1:7" ht="13.5">
      <c r="A54" s="108">
        <v>1</v>
      </c>
      <c r="B54" s="191" t="s">
        <v>131</v>
      </c>
      <c r="C54" s="9">
        <v>18722</v>
      </c>
      <c r="D54" s="9">
        <v>26668</v>
      </c>
      <c r="E54" s="123">
        <v>105.5</v>
      </c>
      <c r="F54" s="45">
        <f>SUM(C54/D54*100)</f>
        <v>70.20398980050997</v>
      </c>
      <c r="G54" s="109"/>
    </row>
    <row r="55" spans="1:7" ht="13.5">
      <c r="A55" s="108">
        <v>2</v>
      </c>
      <c r="B55" s="191" t="s">
        <v>126</v>
      </c>
      <c r="C55" s="9">
        <v>5754</v>
      </c>
      <c r="D55" s="9">
        <v>4841</v>
      </c>
      <c r="E55" s="123">
        <v>100.5</v>
      </c>
      <c r="F55" s="45">
        <f aca="true" t="shared" si="1" ref="F55:F64">SUM(C55/D55*100)</f>
        <v>118.85973972319768</v>
      </c>
      <c r="G55" s="109"/>
    </row>
    <row r="56" spans="1:7" ht="13.5">
      <c r="A56" s="108">
        <v>3</v>
      </c>
      <c r="B56" s="191" t="s">
        <v>130</v>
      </c>
      <c r="C56" s="9">
        <v>3790</v>
      </c>
      <c r="D56" s="9">
        <v>2537</v>
      </c>
      <c r="E56" s="123">
        <v>110.3</v>
      </c>
      <c r="F56" s="45">
        <f t="shared" si="1"/>
        <v>149.38904217579818</v>
      </c>
      <c r="G56" s="109"/>
    </row>
    <row r="57" spans="1:8" ht="13.5">
      <c r="A57" s="108">
        <v>4</v>
      </c>
      <c r="B57" s="191" t="s">
        <v>195</v>
      </c>
      <c r="C57" s="9">
        <v>2542</v>
      </c>
      <c r="D57" s="9">
        <v>3419</v>
      </c>
      <c r="E57" s="123">
        <v>91.4</v>
      </c>
      <c r="F57" s="45">
        <f t="shared" si="1"/>
        <v>74.34922491956712</v>
      </c>
      <c r="G57" s="109"/>
      <c r="H57" s="72"/>
    </row>
    <row r="58" spans="1:7" ht="13.5">
      <c r="A58" s="108">
        <v>5</v>
      </c>
      <c r="B58" s="191" t="s">
        <v>125</v>
      </c>
      <c r="C58" s="9">
        <v>1932</v>
      </c>
      <c r="D58" s="9">
        <v>3694</v>
      </c>
      <c r="E58" s="123">
        <v>76.9</v>
      </c>
      <c r="F58" s="45">
        <f t="shared" si="1"/>
        <v>52.30102869518137</v>
      </c>
      <c r="G58" s="109"/>
    </row>
    <row r="59" spans="1:7" ht="13.5">
      <c r="A59" s="108">
        <v>6</v>
      </c>
      <c r="B59" s="191" t="s">
        <v>198</v>
      </c>
      <c r="C59" s="9">
        <v>1721</v>
      </c>
      <c r="D59" s="9">
        <v>1611</v>
      </c>
      <c r="E59" s="123">
        <v>146.1</v>
      </c>
      <c r="F59" s="45">
        <f t="shared" si="1"/>
        <v>106.82805710738673</v>
      </c>
      <c r="G59" s="109"/>
    </row>
    <row r="60" spans="1:7" ht="13.5">
      <c r="A60" s="108">
        <v>7</v>
      </c>
      <c r="B60" s="192" t="s">
        <v>199</v>
      </c>
      <c r="C60" s="9">
        <v>1485</v>
      </c>
      <c r="D60" s="9">
        <v>2139</v>
      </c>
      <c r="E60" s="123">
        <v>71.2</v>
      </c>
      <c r="F60" s="45">
        <f t="shared" si="1"/>
        <v>69.4249649368864</v>
      </c>
      <c r="G60" s="109"/>
    </row>
    <row r="61" spans="1:7" ht="13.5">
      <c r="A61" s="108">
        <v>8</v>
      </c>
      <c r="B61" s="192" t="s">
        <v>253</v>
      </c>
      <c r="C61" s="9">
        <v>1481</v>
      </c>
      <c r="D61" s="9">
        <v>1407</v>
      </c>
      <c r="E61" s="123">
        <v>106.4</v>
      </c>
      <c r="F61" s="45">
        <f t="shared" si="1"/>
        <v>105.2594171997157</v>
      </c>
      <c r="G61" s="109"/>
    </row>
    <row r="62" spans="1:7" ht="13.5">
      <c r="A62" s="108">
        <v>9</v>
      </c>
      <c r="B62" s="192" t="s">
        <v>211</v>
      </c>
      <c r="C62" s="9">
        <v>1253</v>
      </c>
      <c r="D62" s="9">
        <v>1351</v>
      </c>
      <c r="E62" s="123">
        <v>95.5</v>
      </c>
      <c r="F62" s="45">
        <f t="shared" si="1"/>
        <v>92.74611398963731</v>
      </c>
      <c r="G62" s="109"/>
    </row>
    <row r="63" spans="1:7" ht="14.25" thickBot="1">
      <c r="A63" s="110">
        <v>10</v>
      </c>
      <c r="B63" s="193" t="s">
        <v>203</v>
      </c>
      <c r="C63" s="111">
        <v>565</v>
      </c>
      <c r="D63" s="111">
        <v>559</v>
      </c>
      <c r="E63" s="124">
        <v>117.5</v>
      </c>
      <c r="F63" s="45">
        <f t="shared" si="1"/>
        <v>101.07334525939177</v>
      </c>
      <c r="G63" s="112"/>
    </row>
    <row r="64" spans="1:7" ht="14.25" thickBot="1">
      <c r="A64" s="93"/>
      <c r="B64" s="94" t="s">
        <v>82</v>
      </c>
      <c r="C64" s="95">
        <v>41893</v>
      </c>
      <c r="D64" s="95">
        <v>51376</v>
      </c>
      <c r="E64" s="96">
        <v>101.3</v>
      </c>
      <c r="F64" s="120">
        <f t="shared" si="1"/>
        <v>81.54196511990034</v>
      </c>
      <c r="G64" s="137">
        <v>175.8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5" t="s">
        <v>61</v>
      </c>
      <c r="B20" s="106" t="s">
        <v>62</v>
      </c>
      <c r="C20" s="87" t="s">
        <v>224</v>
      </c>
      <c r="D20" s="87" t="s">
        <v>170</v>
      </c>
      <c r="E20" s="106" t="s">
        <v>55</v>
      </c>
      <c r="F20" s="106" t="s">
        <v>63</v>
      </c>
      <c r="G20" s="107" t="s">
        <v>85</v>
      </c>
    </row>
    <row r="21" spans="1:7" ht="13.5">
      <c r="A21" s="108">
        <v>1</v>
      </c>
      <c r="B21" s="191" t="s">
        <v>133</v>
      </c>
      <c r="C21" s="9">
        <v>44423</v>
      </c>
      <c r="D21" s="9">
        <v>32476</v>
      </c>
      <c r="E21" s="123">
        <v>122.7</v>
      </c>
      <c r="F21" s="45">
        <f aca="true" t="shared" si="0" ref="F21:F31">SUM(C21/D21*100)</f>
        <v>136.78716590713142</v>
      </c>
      <c r="G21" s="109"/>
    </row>
    <row r="22" spans="1:7" ht="13.5">
      <c r="A22" s="108">
        <v>2</v>
      </c>
      <c r="B22" s="191" t="s">
        <v>78</v>
      </c>
      <c r="C22" s="9">
        <v>16698</v>
      </c>
      <c r="D22" s="9">
        <v>19400</v>
      </c>
      <c r="E22" s="123">
        <v>96.8</v>
      </c>
      <c r="F22" s="45">
        <f t="shared" si="0"/>
        <v>86.0721649484536</v>
      </c>
      <c r="G22" s="109"/>
    </row>
    <row r="23" spans="1:7" ht="13.5" customHeight="1">
      <c r="A23" s="108">
        <v>3</v>
      </c>
      <c r="B23" s="191" t="s">
        <v>203</v>
      </c>
      <c r="C23" s="9">
        <v>8801</v>
      </c>
      <c r="D23" s="9">
        <v>8856</v>
      </c>
      <c r="E23" s="123">
        <v>110.8</v>
      </c>
      <c r="F23" s="45">
        <f t="shared" si="0"/>
        <v>99.37895212285456</v>
      </c>
      <c r="G23" s="109"/>
    </row>
    <row r="24" spans="1:7" ht="13.5" customHeight="1">
      <c r="A24" s="108">
        <v>4</v>
      </c>
      <c r="B24" s="192" t="s">
        <v>214</v>
      </c>
      <c r="C24" s="9">
        <v>8505</v>
      </c>
      <c r="D24" s="9">
        <v>12849</v>
      </c>
      <c r="E24" s="123">
        <v>96.7</v>
      </c>
      <c r="F24" s="45">
        <f t="shared" si="0"/>
        <v>66.1919215503152</v>
      </c>
      <c r="G24" s="109"/>
    </row>
    <row r="25" spans="1:7" ht="13.5" customHeight="1">
      <c r="A25" s="108">
        <v>5</v>
      </c>
      <c r="B25" s="192" t="s">
        <v>202</v>
      </c>
      <c r="C25" s="9">
        <v>7875</v>
      </c>
      <c r="D25" s="9">
        <v>7914</v>
      </c>
      <c r="E25" s="123">
        <v>100.4</v>
      </c>
      <c r="F25" s="45">
        <f t="shared" si="0"/>
        <v>99.50720242608037</v>
      </c>
      <c r="G25" s="109"/>
    </row>
    <row r="26" spans="1:7" ht="13.5" customHeight="1">
      <c r="A26" s="108">
        <v>6</v>
      </c>
      <c r="B26" s="192" t="s">
        <v>130</v>
      </c>
      <c r="C26" s="9">
        <v>5952</v>
      </c>
      <c r="D26" s="9">
        <v>5251</v>
      </c>
      <c r="E26" s="123">
        <v>118</v>
      </c>
      <c r="F26" s="45">
        <f t="shared" si="0"/>
        <v>113.34983812607122</v>
      </c>
      <c r="G26" s="109"/>
    </row>
    <row r="27" spans="1:7" ht="13.5" customHeight="1">
      <c r="A27" s="108">
        <v>7</v>
      </c>
      <c r="B27" s="192" t="s">
        <v>204</v>
      </c>
      <c r="C27" s="9">
        <v>5749</v>
      </c>
      <c r="D27" s="9">
        <v>6837</v>
      </c>
      <c r="E27" s="123">
        <v>97.2</v>
      </c>
      <c r="F27" s="45">
        <f t="shared" si="0"/>
        <v>84.086587684657</v>
      </c>
      <c r="G27" s="109"/>
    </row>
    <row r="28" spans="1:7" ht="13.5" customHeight="1">
      <c r="A28" s="108">
        <v>8</v>
      </c>
      <c r="B28" s="192" t="s">
        <v>211</v>
      </c>
      <c r="C28" s="9">
        <v>5199</v>
      </c>
      <c r="D28" s="9">
        <v>4907</v>
      </c>
      <c r="E28" s="123">
        <v>78.2</v>
      </c>
      <c r="F28" s="45">
        <f t="shared" si="0"/>
        <v>105.95068269818626</v>
      </c>
      <c r="G28" s="109"/>
    </row>
    <row r="29" spans="1:7" ht="13.5" customHeight="1">
      <c r="A29" s="108">
        <v>9</v>
      </c>
      <c r="B29" s="192" t="s">
        <v>201</v>
      </c>
      <c r="C29" s="114">
        <v>4207</v>
      </c>
      <c r="D29" s="114">
        <v>4564</v>
      </c>
      <c r="E29" s="126">
        <v>192.3</v>
      </c>
      <c r="F29" s="45">
        <f t="shared" si="0"/>
        <v>92.17791411042946</v>
      </c>
      <c r="G29" s="109"/>
    </row>
    <row r="30" spans="1:7" ht="13.5" customHeight="1" thickBot="1">
      <c r="A30" s="113">
        <v>10</v>
      </c>
      <c r="B30" s="192" t="s">
        <v>254</v>
      </c>
      <c r="C30" s="114">
        <v>4143</v>
      </c>
      <c r="D30" s="114">
        <v>4475</v>
      </c>
      <c r="E30" s="126">
        <v>107.2</v>
      </c>
      <c r="F30" s="115">
        <f t="shared" si="0"/>
        <v>92.58100558659218</v>
      </c>
      <c r="G30" s="117"/>
    </row>
    <row r="31" spans="1:7" ht="13.5" customHeight="1" thickBot="1">
      <c r="A31" s="93"/>
      <c r="B31" s="94" t="s">
        <v>88</v>
      </c>
      <c r="C31" s="95">
        <v>129609</v>
      </c>
      <c r="D31" s="95">
        <v>126685</v>
      </c>
      <c r="E31" s="96">
        <v>108.1</v>
      </c>
      <c r="F31" s="120">
        <f t="shared" si="0"/>
        <v>102.30808698740972</v>
      </c>
      <c r="G31" s="122">
        <v>110.8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5" t="s">
        <v>61</v>
      </c>
      <c r="B53" s="106" t="s">
        <v>62</v>
      </c>
      <c r="C53" s="87" t="s">
        <v>224</v>
      </c>
      <c r="D53" s="87" t="s">
        <v>170</v>
      </c>
      <c r="E53" s="106" t="s">
        <v>55</v>
      </c>
      <c r="F53" s="106" t="s">
        <v>63</v>
      </c>
      <c r="G53" s="107" t="s">
        <v>87</v>
      </c>
    </row>
    <row r="54" spans="1:7" ht="13.5">
      <c r="A54" s="108">
        <v>1</v>
      </c>
      <c r="B54" s="191" t="s">
        <v>131</v>
      </c>
      <c r="C54" s="6">
        <v>28493</v>
      </c>
      <c r="D54" s="9">
        <v>31072</v>
      </c>
      <c r="E54" s="45">
        <v>72</v>
      </c>
      <c r="F54" s="45">
        <f aca="true" t="shared" si="1" ref="F54:F64">SUM(C54/D54*100)</f>
        <v>91.6999227600412</v>
      </c>
      <c r="G54" s="109"/>
    </row>
    <row r="55" spans="1:7" ht="13.5">
      <c r="A55" s="108">
        <v>2</v>
      </c>
      <c r="B55" s="191" t="s">
        <v>134</v>
      </c>
      <c r="C55" s="6">
        <v>21969</v>
      </c>
      <c r="D55" s="9">
        <v>20078</v>
      </c>
      <c r="E55" s="45">
        <v>98.8</v>
      </c>
      <c r="F55" s="45">
        <f t="shared" si="1"/>
        <v>109.41826875186771</v>
      </c>
      <c r="G55" s="109"/>
    </row>
    <row r="56" spans="1:7" ht="13.5">
      <c r="A56" s="108">
        <v>3</v>
      </c>
      <c r="B56" s="7" t="s">
        <v>215</v>
      </c>
      <c r="C56" s="6">
        <v>21306</v>
      </c>
      <c r="D56" s="9">
        <v>16399</v>
      </c>
      <c r="E56" s="45">
        <v>131.4</v>
      </c>
      <c r="F56" s="45">
        <f t="shared" si="1"/>
        <v>129.9225562534301</v>
      </c>
      <c r="G56" s="109"/>
    </row>
    <row r="57" spans="1:7" ht="13.5">
      <c r="A57" s="108">
        <v>4</v>
      </c>
      <c r="B57" s="7" t="s">
        <v>195</v>
      </c>
      <c r="C57" s="6">
        <v>21036</v>
      </c>
      <c r="D57" s="9">
        <v>20619</v>
      </c>
      <c r="E57" s="45">
        <v>99.7</v>
      </c>
      <c r="F57" s="45">
        <f t="shared" si="1"/>
        <v>102.02240651825987</v>
      </c>
      <c r="G57" s="109"/>
    </row>
    <row r="58" spans="1:7" ht="13.5">
      <c r="A58" s="108">
        <v>5</v>
      </c>
      <c r="B58" s="192" t="s">
        <v>206</v>
      </c>
      <c r="C58" s="6">
        <v>14157</v>
      </c>
      <c r="D58" s="9">
        <v>12972</v>
      </c>
      <c r="E58" s="45">
        <v>119.8</v>
      </c>
      <c r="F58" s="45">
        <f t="shared" si="1"/>
        <v>109.13506012950971</v>
      </c>
      <c r="G58" s="109"/>
    </row>
    <row r="59" spans="1:7" ht="13.5">
      <c r="A59" s="108">
        <v>6</v>
      </c>
      <c r="B59" s="192" t="s">
        <v>199</v>
      </c>
      <c r="C59" s="6">
        <v>13905</v>
      </c>
      <c r="D59" s="9">
        <v>17095</v>
      </c>
      <c r="E59" s="45">
        <v>94</v>
      </c>
      <c r="F59" s="45">
        <f t="shared" si="1"/>
        <v>81.33957297455396</v>
      </c>
      <c r="G59" s="109"/>
    </row>
    <row r="60" spans="1:7" ht="13.5">
      <c r="A60" s="108">
        <v>7</v>
      </c>
      <c r="B60" s="192" t="s">
        <v>205</v>
      </c>
      <c r="C60" s="6">
        <v>13878</v>
      </c>
      <c r="D60" s="9">
        <v>15960</v>
      </c>
      <c r="E60" s="45">
        <v>98.9</v>
      </c>
      <c r="F60" s="45">
        <f t="shared" si="1"/>
        <v>86.95488721804512</v>
      </c>
      <c r="G60" s="109"/>
    </row>
    <row r="61" spans="1:7" ht="13.5">
      <c r="A61" s="108">
        <v>8</v>
      </c>
      <c r="B61" s="192" t="s">
        <v>212</v>
      </c>
      <c r="C61" s="6">
        <v>13536</v>
      </c>
      <c r="D61" s="9">
        <v>13269</v>
      </c>
      <c r="E61" s="45">
        <v>101.5</v>
      </c>
      <c r="F61" s="45">
        <f t="shared" si="1"/>
        <v>102.01220890798102</v>
      </c>
      <c r="G61" s="109"/>
    </row>
    <row r="62" spans="1:7" ht="13.5">
      <c r="A62" s="108">
        <v>9</v>
      </c>
      <c r="B62" s="192" t="s">
        <v>203</v>
      </c>
      <c r="C62" s="125">
        <v>11963</v>
      </c>
      <c r="D62" s="114">
        <v>11418</v>
      </c>
      <c r="E62" s="115">
        <v>85.1</v>
      </c>
      <c r="F62" s="45">
        <f t="shared" si="1"/>
        <v>104.77316517778945</v>
      </c>
      <c r="G62" s="109"/>
    </row>
    <row r="63" spans="1:7" ht="14.25" thickBot="1">
      <c r="A63" s="113">
        <v>10</v>
      </c>
      <c r="B63" s="192" t="s">
        <v>218</v>
      </c>
      <c r="C63" s="125">
        <v>9415</v>
      </c>
      <c r="D63" s="114">
        <v>7321</v>
      </c>
      <c r="E63" s="115">
        <v>104.5</v>
      </c>
      <c r="F63" s="115">
        <f t="shared" si="1"/>
        <v>128.60264991121431</v>
      </c>
      <c r="G63" s="117"/>
    </row>
    <row r="64" spans="1:7" ht="14.25" thickBot="1">
      <c r="A64" s="93"/>
      <c r="B64" s="94" t="s">
        <v>84</v>
      </c>
      <c r="C64" s="95">
        <v>209781</v>
      </c>
      <c r="D64" s="95">
        <v>211394</v>
      </c>
      <c r="E64" s="98">
        <v>96.5</v>
      </c>
      <c r="F64" s="120">
        <f t="shared" si="1"/>
        <v>99.23696982885039</v>
      </c>
      <c r="G64" s="137">
        <v>79.7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72" t="s">
        <v>164</v>
      </c>
      <c r="C16" s="272" t="s">
        <v>165</v>
      </c>
      <c r="D16" s="272" t="s">
        <v>166</v>
      </c>
      <c r="E16" s="272" t="s">
        <v>138</v>
      </c>
      <c r="F16" s="272" t="s">
        <v>139</v>
      </c>
      <c r="G16" s="272" t="s">
        <v>140</v>
      </c>
      <c r="H16" s="272" t="s">
        <v>141</v>
      </c>
      <c r="I16" s="272" t="s">
        <v>142</v>
      </c>
      <c r="J16" s="272" t="s">
        <v>143</v>
      </c>
      <c r="K16" s="272" t="s">
        <v>144</v>
      </c>
      <c r="L16" s="272" t="s">
        <v>145</v>
      </c>
      <c r="M16" s="272" t="s">
        <v>146</v>
      </c>
      <c r="N16" s="1"/>
    </row>
    <row r="17" spans="1:27" ht="10.5" customHeight="1">
      <c r="A17" s="10" t="s">
        <v>167</v>
      </c>
      <c r="B17" s="269">
        <v>73.5</v>
      </c>
      <c r="C17" s="269">
        <v>74.3</v>
      </c>
      <c r="D17" s="269">
        <v>75.7</v>
      </c>
      <c r="E17" s="269">
        <v>85.3</v>
      </c>
      <c r="F17" s="269">
        <v>83.2</v>
      </c>
      <c r="G17" s="269">
        <v>89.6</v>
      </c>
      <c r="H17" s="269">
        <v>94.5</v>
      </c>
      <c r="I17" s="269">
        <v>77.2</v>
      </c>
      <c r="J17" s="269">
        <v>90.5</v>
      </c>
      <c r="K17" s="269">
        <v>97.3</v>
      </c>
      <c r="L17" s="269">
        <v>96.3</v>
      </c>
      <c r="M17" s="269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168</v>
      </c>
      <c r="B18" s="269">
        <v>92.9</v>
      </c>
      <c r="C18" s="269">
        <v>77.4</v>
      </c>
      <c r="D18" s="269">
        <v>75.4</v>
      </c>
      <c r="E18" s="269">
        <v>75.8</v>
      </c>
      <c r="F18" s="269">
        <v>74.4</v>
      </c>
      <c r="G18" s="269">
        <v>77.7</v>
      </c>
      <c r="H18" s="269">
        <v>80.3</v>
      </c>
      <c r="I18" s="269">
        <v>77.2</v>
      </c>
      <c r="J18" s="269">
        <v>77.5</v>
      </c>
      <c r="K18" s="269">
        <v>77.1</v>
      </c>
      <c r="L18" s="269">
        <v>73.5</v>
      </c>
      <c r="M18" s="269">
        <v>66.6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"/>
      <c r="AA18" s="1"/>
    </row>
    <row r="19" spans="1:27" ht="10.5" customHeight="1">
      <c r="A19" s="10" t="s">
        <v>169</v>
      </c>
      <c r="B19" s="269">
        <v>67.1</v>
      </c>
      <c r="C19" s="269">
        <v>69</v>
      </c>
      <c r="D19" s="269">
        <v>71.2</v>
      </c>
      <c r="E19" s="269">
        <v>73.2</v>
      </c>
      <c r="F19" s="269">
        <v>72</v>
      </c>
      <c r="G19" s="269">
        <v>72.6</v>
      </c>
      <c r="H19" s="269">
        <v>78.1</v>
      </c>
      <c r="I19" s="269">
        <v>80</v>
      </c>
      <c r="J19" s="269">
        <v>75.3</v>
      </c>
      <c r="K19" s="269">
        <v>77.7</v>
      </c>
      <c r="L19" s="269">
        <v>79.8</v>
      </c>
      <c r="M19" s="269">
        <v>73.4</v>
      </c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1"/>
      <c r="AA19" s="1"/>
    </row>
    <row r="20" spans="1:27" ht="10.5" customHeight="1">
      <c r="A20" s="10" t="s">
        <v>170</v>
      </c>
      <c r="B20" s="269">
        <v>71.6</v>
      </c>
      <c r="C20" s="269">
        <v>76.8</v>
      </c>
      <c r="D20" s="269">
        <v>80.9</v>
      </c>
      <c r="E20" s="269">
        <v>79.2</v>
      </c>
      <c r="F20" s="269">
        <v>79.8</v>
      </c>
      <c r="G20" s="269">
        <v>79.2</v>
      </c>
      <c r="H20" s="269">
        <v>80.8</v>
      </c>
      <c r="I20" s="269">
        <v>83.9</v>
      </c>
      <c r="J20" s="269">
        <v>84.2</v>
      </c>
      <c r="K20" s="269">
        <v>84.4</v>
      </c>
      <c r="L20" s="269">
        <v>83.6</v>
      </c>
      <c r="M20" s="269">
        <v>71.9</v>
      </c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1"/>
      <c r="AA20" s="1"/>
    </row>
    <row r="21" spans="1:27" ht="10.5" customHeight="1">
      <c r="A21" s="10" t="s">
        <v>224</v>
      </c>
      <c r="B21" s="269">
        <v>69.7</v>
      </c>
      <c r="C21" s="269">
        <v>79.8</v>
      </c>
      <c r="D21" s="269">
        <v>89.3</v>
      </c>
      <c r="E21" s="269">
        <v>81</v>
      </c>
      <c r="F21" s="269">
        <v>78.7</v>
      </c>
      <c r="G21" s="269"/>
      <c r="H21" s="269"/>
      <c r="I21" s="269"/>
      <c r="J21" s="269"/>
      <c r="K21" s="269"/>
      <c r="L21" s="269"/>
      <c r="M21" s="269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1"/>
      <c r="AA22" s="1"/>
    </row>
    <row r="23" spans="14:27" ht="9.75" customHeight="1"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1"/>
      <c r="AA23" s="1"/>
    </row>
    <row r="24" spans="1:13" ht="13.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8" ht="13.5">
      <c r="O28" s="277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72" t="s">
        <v>164</v>
      </c>
      <c r="C41" s="272" t="s">
        <v>165</v>
      </c>
      <c r="D41" s="272" t="s">
        <v>166</v>
      </c>
      <c r="E41" s="272" t="s">
        <v>138</v>
      </c>
      <c r="F41" s="272" t="s">
        <v>139</v>
      </c>
      <c r="G41" s="272" t="s">
        <v>140</v>
      </c>
      <c r="H41" s="272" t="s">
        <v>141</v>
      </c>
      <c r="I41" s="272" t="s">
        <v>142</v>
      </c>
      <c r="J41" s="272" t="s">
        <v>143</v>
      </c>
      <c r="K41" s="272" t="s">
        <v>144</v>
      </c>
      <c r="L41" s="272" t="s">
        <v>145</v>
      </c>
      <c r="M41" s="272" t="s">
        <v>146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167</v>
      </c>
      <c r="B42" s="278">
        <v>96.9</v>
      </c>
      <c r="C42" s="278">
        <v>96.4</v>
      </c>
      <c r="D42" s="278">
        <v>90.1</v>
      </c>
      <c r="E42" s="278">
        <v>101.5</v>
      </c>
      <c r="F42" s="278">
        <v>106.8</v>
      </c>
      <c r="G42" s="278">
        <v>110.7</v>
      </c>
      <c r="H42" s="278">
        <v>103.8</v>
      </c>
      <c r="I42" s="278">
        <v>105.9</v>
      </c>
      <c r="J42" s="278">
        <v>95.9</v>
      </c>
      <c r="K42" s="278">
        <v>92.5</v>
      </c>
      <c r="L42" s="278">
        <v>100.7</v>
      </c>
      <c r="M42" s="278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168</v>
      </c>
      <c r="B43" s="278">
        <v>109.6</v>
      </c>
      <c r="C43" s="278">
        <v>91.7</v>
      </c>
      <c r="D43" s="278">
        <v>85.7</v>
      </c>
      <c r="E43" s="278">
        <v>88.7</v>
      </c>
      <c r="F43" s="278">
        <v>89.8</v>
      </c>
      <c r="G43" s="278">
        <v>91.4</v>
      </c>
      <c r="H43" s="278">
        <v>87.6</v>
      </c>
      <c r="I43" s="278">
        <v>85.8</v>
      </c>
      <c r="J43" s="278">
        <v>84.7</v>
      </c>
      <c r="K43" s="278">
        <v>90.7</v>
      </c>
      <c r="L43" s="278">
        <v>91.4</v>
      </c>
      <c r="M43" s="278">
        <v>87.4</v>
      </c>
      <c r="N43" s="25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0.5" customHeight="1">
      <c r="A44" s="10" t="s">
        <v>169</v>
      </c>
      <c r="B44" s="278">
        <v>91.1</v>
      </c>
      <c r="C44" s="278">
        <v>91.1</v>
      </c>
      <c r="D44" s="278">
        <v>91.1</v>
      </c>
      <c r="E44" s="278">
        <v>90.6</v>
      </c>
      <c r="F44" s="278">
        <v>95.7</v>
      </c>
      <c r="G44" s="278">
        <v>90</v>
      </c>
      <c r="H44" s="278">
        <v>92.4</v>
      </c>
      <c r="I44" s="278">
        <v>93.7</v>
      </c>
      <c r="J44" s="278">
        <v>85.5</v>
      </c>
      <c r="K44" s="278">
        <v>88.9</v>
      </c>
      <c r="L44" s="278">
        <v>90.9</v>
      </c>
      <c r="M44" s="278">
        <v>84</v>
      </c>
      <c r="N44" s="25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</row>
    <row r="45" spans="1:26" ht="10.5" customHeight="1">
      <c r="A45" s="10" t="s">
        <v>160</v>
      </c>
      <c r="B45" s="278">
        <v>85.3</v>
      </c>
      <c r="C45" s="278">
        <v>84.2</v>
      </c>
      <c r="D45" s="278">
        <v>80.9</v>
      </c>
      <c r="E45" s="278">
        <v>82.2</v>
      </c>
      <c r="F45" s="278">
        <v>91.4</v>
      </c>
      <c r="G45" s="278">
        <v>87.2</v>
      </c>
      <c r="H45" s="278">
        <v>87.8</v>
      </c>
      <c r="I45" s="278">
        <v>91</v>
      </c>
      <c r="J45" s="278">
        <v>92.4</v>
      </c>
      <c r="K45" s="278">
        <v>97</v>
      </c>
      <c r="L45" s="278">
        <v>97.1</v>
      </c>
      <c r="M45" s="278">
        <v>90.7</v>
      </c>
      <c r="N45" s="25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</row>
    <row r="46" spans="1:26" ht="10.5" customHeight="1">
      <c r="A46" s="10" t="s">
        <v>224</v>
      </c>
      <c r="B46" s="278">
        <v>92.5</v>
      </c>
      <c r="C46" s="278">
        <v>96.7</v>
      </c>
      <c r="D46" s="278">
        <v>92.6</v>
      </c>
      <c r="E46" s="278">
        <v>92.4</v>
      </c>
      <c r="F46" s="278">
        <v>90.8</v>
      </c>
      <c r="G46" s="278"/>
      <c r="H46" s="278"/>
      <c r="I46" s="278"/>
      <c r="J46" s="278"/>
      <c r="K46" s="278"/>
      <c r="L46" s="278"/>
      <c r="M46" s="278"/>
      <c r="N46" s="25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</row>
    <row r="47" spans="14:26" ht="10.5" customHeight="1">
      <c r="N47" s="25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</row>
    <row r="48" spans="14:26" ht="10.5" customHeight="1">
      <c r="N48" s="25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72" t="s">
        <v>164</v>
      </c>
      <c r="C65" s="272" t="s">
        <v>165</v>
      </c>
      <c r="D65" s="272" t="s">
        <v>166</v>
      </c>
      <c r="E65" s="272" t="s">
        <v>138</v>
      </c>
      <c r="F65" s="272" t="s">
        <v>139</v>
      </c>
      <c r="G65" s="272" t="s">
        <v>140</v>
      </c>
      <c r="H65" s="272" t="s">
        <v>141</v>
      </c>
      <c r="I65" s="272" t="s">
        <v>142</v>
      </c>
      <c r="J65" s="272" t="s">
        <v>143</v>
      </c>
      <c r="K65" s="272" t="s">
        <v>144</v>
      </c>
      <c r="L65" s="272" t="s">
        <v>145</v>
      </c>
      <c r="M65" s="272" t="s">
        <v>146</v>
      </c>
    </row>
    <row r="66" spans="1:13" ht="10.5" customHeight="1">
      <c r="A66" s="10" t="s">
        <v>167</v>
      </c>
      <c r="B66" s="269">
        <v>75.9</v>
      </c>
      <c r="C66" s="269">
        <v>77.1</v>
      </c>
      <c r="D66" s="269">
        <v>84.6</v>
      </c>
      <c r="E66" s="269">
        <v>83</v>
      </c>
      <c r="F66" s="269">
        <v>77.3</v>
      </c>
      <c r="G66" s="269">
        <v>80.6</v>
      </c>
      <c r="H66" s="269">
        <v>91.3</v>
      </c>
      <c r="I66" s="269">
        <v>72.6</v>
      </c>
      <c r="J66" s="269">
        <v>94.7</v>
      </c>
      <c r="K66" s="269">
        <v>105.1</v>
      </c>
      <c r="L66" s="269">
        <v>95.5</v>
      </c>
      <c r="M66" s="269">
        <v>84</v>
      </c>
    </row>
    <row r="67" spans="1:26" ht="10.5" customHeight="1">
      <c r="A67" s="10" t="s">
        <v>168</v>
      </c>
      <c r="B67" s="269">
        <v>83.6</v>
      </c>
      <c r="C67" s="269">
        <v>85.7</v>
      </c>
      <c r="D67" s="269">
        <v>88.4</v>
      </c>
      <c r="E67" s="269">
        <v>85.2</v>
      </c>
      <c r="F67" s="269">
        <v>82.7</v>
      </c>
      <c r="G67" s="269">
        <v>84.9</v>
      </c>
      <c r="H67" s="269">
        <v>91.8</v>
      </c>
      <c r="I67" s="269">
        <v>90.1</v>
      </c>
      <c r="J67" s="269">
        <v>91.5</v>
      </c>
      <c r="K67" s="269">
        <v>84.5</v>
      </c>
      <c r="L67" s="269">
        <v>80.3</v>
      </c>
      <c r="M67" s="269">
        <v>76.7</v>
      </c>
      <c r="N67" s="25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10.5" customHeight="1">
      <c r="A68" s="10" t="s">
        <v>169</v>
      </c>
      <c r="B68" s="269">
        <v>73.1</v>
      </c>
      <c r="C68" s="269">
        <v>75.7</v>
      </c>
      <c r="D68" s="269">
        <v>78.1</v>
      </c>
      <c r="E68" s="269">
        <v>80.8</v>
      </c>
      <c r="F68" s="269">
        <v>74.5</v>
      </c>
      <c r="G68" s="269">
        <v>81.3</v>
      </c>
      <c r="H68" s="269">
        <v>84.2</v>
      </c>
      <c r="I68" s="269">
        <v>85.2</v>
      </c>
      <c r="J68" s="269">
        <v>88.5</v>
      </c>
      <c r="K68" s="269">
        <v>87.1</v>
      </c>
      <c r="L68" s="269">
        <v>87.6</v>
      </c>
      <c r="M68" s="269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170</v>
      </c>
      <c r="B69" s="269">
        <v>83.9</v>
      </c>
      <c r="C69" s="269">
        <v>91.2</v>
      </c>
      <c r="D69" s="269">
        <v>100</v>
      </c>
      <c r="E69" s="269">
        <v>96.4</v>
      </c>
      <c r="F69" s="269">
        <v>86.6</v>
      </c>
      <c r="G69" s="269">
        <v>91.1</v>
      </c>
      <c r="H69" s="269">
        <v>92</v>
      </c>
      <c r="I69" s="269">
        <v>92.1</v>
      </c>
      <c r="J69" s="269">
        <v>91.1</v>
      </c>
      <c r="K69" s="269">
        <v>86.7</v>
      </c>
      <c r="L69" s="269">
        <v>86.1</v>
      </c>
      <c r="M69" s="269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224</v>
      </c>
      <c r="B70" s="269">
        <v>75.1</v>
      </c>
      <c r="C70" s="269">
        <v>82.1</v>
      </c>
      <c r="D70" s="269">
        <v>96.7</v>
      </c>
      <c r="E70" s="269">
        <v>87.7</v>
      </c>
      <c r="F70" s="269">
        <v>86.9</v>
      </c>
      <c r="G70" s="269"/>
      <c r="H70" s="269"/>
      <c r="I70" s="269"/>
      <c r="J70" s="269"/>
      <c r="K70" s="269"/>
      <c r="L70" s="269"/>
      <c r="M70" s="269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75"/>
      <c r="C72" s="275"/>
      <c r="D72" s="275"/>
      <c r="E72" s="275"/>
      <c r="F72" s="275"/>
      <c r="G72" s="279"/>
      <c r="H72" s="275"/>
      <c r="I72" s="275"/>
      <c r="J72" s="275"/>
      <c r="K72" s="275"/>
      <c r="L72" s="275"/>
      <c r="M72" s="27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76" customWidth="1"/>
    <col min="25" max="26" width="7.625" style="0" customWidth="1"/>
  </cols>
  <sheetData>
    <row r="1" spans="1:29" ht="13.5">
      <c r="A1" s="25"/>
      <c r="B1" s="280"/>
      <c r="C1" s="263"/>
      <c r="D1" s="263"/>
      <c r="E1" s="263"/>
      <c r="F1" s="263"/>
      <c r="G1" s="263"/>
      <c r="H1" s="263"/>
      <c r="I1" s="263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63"/>
      <c r="C2" s="263"/>
      <c r="D2" s="263"/>
      <c r="E2" s="263"/>
      <c r="F2" s="263"/>
      <c r="G2" s="263"/>
      <c r="H2" s="263"/>
      <c r="I2" s="263"/>
      <c r="J2" s="1"/>
      <c r="L2" s="66"/>
      <c r="M2" s="281"/>
      <c r="N2" s="66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1"/>
      <c r="AB2" s="1"/>
      <c r="AC2" s="1"/>
    </row>
    <row r="3" spans="1:29" ht="13.5">
      <c r="A3" s="25"/>
      <c r="B3" s="263"/>
      <c r="C3" s="263"/>
      <c r="D3" s="263"/>
      <c r="E3" s="263"/>
      <c r="F3" s="263"/>
      <c r="G3" s="263"/>
      <c r="H3" s="263"/>
      <c r="I3" s="263"/>
      <c r="J3" s="1"/>
      <c r="L3" s="66"/>
      <c r="M3" s="281"/>
      <c r="N3" s="66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1"/>
      <c r="AB3" s="1"/>
      <c r="AC3" s="1"/>
    </row>
    <row r="4" spans="1:29" ht="13.5">
      <c r="A4" s="25"/>
      <c r="B4" s="263"/>
      <c r="C4" s="263"/>
      <c r="D4" s="263"/>
      <c r="E4" s="263"/>
      <c r="F4" s="263"/>
      <c r="G4" s="263"/>
      <c r="H4" s="263"/>
      <c r="I4" s="263"/>
      <c r="J4" s="1"/>
      <c r="L4" s="66"/>
      <c r="M4" s="281"/>
      <c r="N4" s="66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1"/>
      <c r="AB4" s="1"/>
      <c r="AC4" s="1"/>
    </row>
    <row r="5" spans="1:29" ht="13.5">
      <c r="A5" s="25"/>
      <c r="B5" s="263"/>
      <c r="C5" s="263"/>
      <c r="D5" s="263"/>
      <c r="E5" s="263"/>
      <c r="F5" s="263"/>
      <c r="G5" s="263"/>
      <c r="H5" s="263"/>
      <c r="I5" s="263"/>
      <c r="J5" s="1"/>
      <c r="L5" s="66"/>
      <c r="M5" s="281"/>
      <c r="N5" s="66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1"/>
      <c r="AB5" s="1"/>
      <c r="AC5" s="1"/>
    </row>
    <row r="6" spans="10:29" ht="13.5">
      <c r="J6" s="1"/>
      <c r="L6" s="66"/>
      <c r="M6" s="281"/>
      <c r="N6" s="6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1"/>
      <c r="AB6" s="1"/>
      <c r="AC6" s="1"/>
    </row>
    <row r="7" spans="10:23" ht="13.5">
      <c r="J7" s="1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135</v>
      </c>
      <c r="C18" s="11" t="s">
        <v>136</v>
      </c>
      <c r="D18" s="11" t="s">
        <v>137</v>
      </c>
      <c r="E18" s="11" t="s">
        <v>138</v>
      </c>
      <c r="F18" s="11" t="s">
        <v>139</v>
      </c>
      <c r="G18" s="11" t="s">
        <v>140</v>
      </c>
      <c r="H18" s="11" t="s">
        <v>141</v>
      </c>
      <c r="I18" s="11" t="s">
        <v>142</v>
      </c>
      <c r="J18" s="11" t="s">
        <v>143</v>
      </c>
      <c r="K18" s="11" t="s">
        <v>144</v>
      </c>
      <c r="L18" s="11" t="s">
        <v>145</v>
      </c>
      <c r="M18" s="11" t="s">
        <v>146</v>
      </c>
    </row>
    <row r="19" spans="1:13" ht="10.5" customHeight="1">
      <c r="A19" s="10" t="s">
        <v>147</v>
      </c>
      <c r="B19" s="278">
        <v>15.3</v>
      </c>
      <c r="C19" s="278">
        <v>17</v>
      </c>
      <c r="D19" s="278">
        <v>17.8</v>
      </c>
      <c r="E19" s="278">
        <v>17</v>
      </c>
      <c r="F19" s="278">
        <v>18.2</v>
      </c>
      <c r="G19" s="278">
        <v>18.2</v>
      </c>
      <c r="H19" s="278">
        <v>16.2</v>
      </c>
      <c r="I19" s="278">
        <v>14.9</v>
      </c>
      <c r="J19" s="278">
        <v>17</v>
      </c>
      <c r="K19" s="278">
        <v>16</v>
      </c>
      <c r="L19" s="278">
        <v>15.8</v>
      </c>
      <c r="M19" s="278">
        <v>16.8</v>
      </c>
    </row>
    <row r="20" spans="1:13" ht="10.5" customHeight="1">
      <c r="A20" s="10" t="s">
        <v>163</v>
      </c>
      <c r="B20" s="278">
        <v>15.5</v>
      </c>
      <c r="C20" s="278">
        <v>17.7</v>
      </c>
      <c r="D20" s="278">
        <v>19.2</v>
      </c>
      <c r="E20" s="278">
        <v>19.4</v>
      </c>
      <c r="F20" s="278">
        <v>18.4</v>
      </c>
      <c r="G20" s="278">
        <v>18.2</v>
      </c>
      <c r="H20" s="278">
        <v>16.7</v>
      </c>
      <c r="I20" s="278">
        <v>17.2</v>
      </c>
      <c r="J20" s="278">
        <v>15.8</v>
      </c>
      <c r="K20" s="278">
        <v>18.6</v>
      </c>
      <c r="L20" s="278">
        <v>16.7</v>
      </c>
      <c r="M20" s="278">
        <v>16.5</v>
      </c>
    </row>
    <row r="21" spans="1:13" ht="10.5" customHeight="1">
      <c r="A21" s="10" t="s">
        <v>149</v>
      </c>
      <c r="B21" s="278">
        <v>15.9</v>
      </c>
      <c r="C21" s="278">
        <v>14.3</v>
      </c>
      <c r="D21" s="278">
        <v>15.2</v>
      </c>
      <c r="E21" s="278">
        <v>18.6</v>
      </c>
      <c r="F21" s="278">
        <v>17.4</v>
      </c>
      <c r="G21" s="278">
        <v>15.7</v>
      </c>
      <c r="H21" s="278">
        <v>15.4</v>
      </c>
      <c r="I21" s="278">
        <v>16</v>
      </c>
      <c r="J21" s="278">
        <v>16.5</v>
      </c>
      <c r="K21" s="278">
        <v>15</v>
      </c>
      <c r="L21" s="278">
        <v>14.9</v>
      </c>
      <c r="M21" s="278">
        <v>16.9</v>
      </c>
    </row>
    <row r="22" spans="1:13" ht="10.5" customHeight="1">
      <c r="A22" s="10" t="s">
        <v>160</v>
      </c>
      <c r="B22" s="278">
        <v>14.7</v>
      </c>
      <c r="C22" s="278">
        <v>15.2</v>
      </c>
      <c r="D22" s="278">
        <v>16.7</v>
      </c>
      <c r="E22" s="278">
        <v>15.9</v>
      </c>
      <c r="F22" s="278">
        <v>16.3</v>
      </c>
      <c r="G22" s="278">
        <v>16.4</v>
      </c>
      <c r="H22" s="278">
        <v>14.7</v>
      </c>
      <c r="I22" s="278">
        <v>16.5</v>
      </c>
      <c r="J22" s="278">
        <v>15.9</v>
      </c>
      <c r="K22" s="278">
        <v>18</v>
      </c>
      <c r="L22" s="278">
        <v>17.3</v>
      </c>
      <c r="M22" s="278">
        <v>15.7</v>
      </c>
    </row>
    <row r="23" spans="1:13" ht="10.5" customHeight="1">
      <c r="A23" s="10" t="s">
        <v>224</v>
      </c>
      <c r="B23" s="278">
        <v>15.3</v>
      </c>
      <c r="C23" s="278">
        <v>16</v>
      </c>
      <c r="D23" s="278">
        <v>17.8</v>
      </c>
      <c r="E23" s="278">
        <v>16.9</v>
      </c>
      <c r="F23" s="278">
        <v>18.4</v>
      </c>
      <c r="G23" s="278"/>
      <c r="H23" s="278"/>
      <c r="I23" s="278"/>
      <c r="J23" s="278"/>
      <c r="K23" s="278"/>
      <c r="L23" s="278"/>
      <c r="M23" s="278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135</v>
      </c>
      <c r="C42" s="11" t="s">
        <v>136</v>
      </c>
      <c r="D42" s="11" t="s">
        <v>137</v>
      </c>
      <c r="E42" s="11" t="s">
        <v>138</v>
      </c>
      <c r="F42" s="11" t="s">
        <v>139</v>
      </c>
      <c r="G42" s="11" t="s">
        <v>140</v>
      </c>
      <c r="H42" s="11" t="s">
        <v>141</v>
      </c>
      <c r="I42" s="11" t="s">
        <v>142</v>
      </c>
      <c r="J42" s="11" t="s">
        <v>143</v>
      </c>
      <c r="K42" s="11" t="s">
        <v>144</v>
      </c>
      <c r="L42" s="11" t="s">
        <v>145</v>
      </c>
      <c r="M42" s="11" t="s">
        <v>146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147</v>
      </c>
      <c r="B43" s="278">
        <v>24.2</v>
      </c>
      <c r="C43" s="278">
        <v>24.9</v>
      </c>
      <c r="D43" s="278">
        <v>25.1</v>
      </c>
      <c r="E43" s="278">
        <v>24.9</v>
      </c>
      <c r="F43" s="278">
        <v>26</v>
      </c>
      <c r="G43" s="278">
        <v>26.8</v>
      </c>
      <c r="H43" s="278">
        <v>25.6</v>
      </c>
      <c r="I43" s="278">
        <v>25.9</v>
      </c>
      <c r="J43" s="278">
        <v>25.6</v>
      </c>
      <c r="K43" s="278">
        <v>24.3</v>
      </c>
      <c r="L43" s="278">
        <v>24.3</v>
      </c>
      <c r="M43" s="278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148</v>
      </c>
      <c r="B44" s="278">
        <v>25.3</v>
      </c>
      <c r="C44" s="278">
        <v>26.5</v>
      </c>
      <c r="D44" s="278">
        <v>25.8</v>
      </c>
      <c r="E44" s="278">
        <v>26.4</v>
      </c>
      <c r="F44" s="278">
        <v>28.1</v>
      </c>
      <c r="G44" s="278">
        <v>27.7</v>
      </c>
      <c r="H44" s="278">
        <v>26.5</v>
      </c>
      <c r="I44" s="278">
        <v>27.3</v>
      </c>
      <c r="J44" s="278">
        <v>24.8</v>
      </c>
      <c r="K44" s="278">
        <v>26.9</v>
      </c>
      <c r="L44" s="278">
        <v>26</v>
      </c>
      <c r="M44" s="278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162</v>
      </c>
      <c r="B45" s="278">
        <v>26.9</v>
      </c>
      <c r="C45" s="278">
        <v>26.5</v>
      </c>
      <c r="D45" s="278">
        <v>23.4</v>
      </c>
      <c r="E45" s="278">
        <v>26.7</v>
      </c>
      <c r="F45" s="278">
        <v>28.9</v>
      </c>
      <c r="G45" s="278">
        <v>26.9</v>
      </c>
      <c r="H45" s="278">
        <v>26.2</v>
      </c>
      <c r="I45" s="278">
        <v>27.1</v>
      </c>
      <c r="J45" s="278">
        <v>27.7</v>
      </c>
      <c r="K45" s="278">
        <v>26.9</v>
      </c>
      <c r="L45" s="278">
        <v>25.5</v>
      </c>
      <c r="M45" s="278">
        <v>26.2</v>
      </c>
      <c r="N45" s="66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160</v>
      </c>
      <c r="B46" s="278">
        <v>25.9</v>
      </c>
      <c r="C46" s="278">
        <v>26.8</v>
      </c>
      <c r="D46" s="278">
        <v>27.1</v>
      </c>
      <c r="E46" s="278">
        <v>27</v>
      </c>
      <c r="F46" s="278">
        <v>28</v>
      </c>
      <c r="G46" s="278">
        <v>27.8</v>
      </c>
      <c r="H46" s="278">
        <v>26.4</v>
      </c>
      <c r="I46" s="278">
        <v>26.9</v>
      </c>
      <c r="J46" s="278">
        <v>27.1</v>
      </c>
      <c r="K46" s="278">
        <v>27.4</v>
      </c>
      <c r="L46" s="278">
        <v>27.2</v>
      </c>
      <c r="M46" s="278">
        <v>26.8</v>
      </c>
      <c r="N46" s="66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224</v>
      </c>
      <c r="B47" s="278">
        <v>27.3</v>
      </c>
      <c r="C47" s="278">
        <v>27.4</v>
      </c>
      <c r="D47" s="278">
        <v>27.8</v>
      </c>
      <c r="E47" s="278">
        <v>27.4</v>
      </c>
      <c r="F47" s="278">
        <v>28.1</v>
      </c>
      <c r="G47" s="278"/>
      <c r="H47" s="278"/>
      <c r="I47" s="278"/>
      <c r="J47" s="278"/>
      <c r="K47" s="278"/>
      <c r="L47" s="278"/>
      <c r="M47" s="278"/>
      <c r="N47" s="66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135</v>
      </c>
      <c r="C70" s="11" t="s">
        <v>136</v>
      </c>
      <c r="D70" s="11" t="s">
        <v>137</v>
      </c>
      <c r="E70" s="11" t="s">
        <v>138</v>
      </c>
      <c r="F70" s="11" t="s">
        <v>139</v>
      </c>
      <c r="G70" s="11" t="s">
        <v>140</v>
      </c>
      <c r="H70" s="11" t="s">
        <v>141</v>
      </c>
      <c r="I70" s="11" t="s">
        <v>142</v>
      </c>
      <c r="J70" s="11" t="s">
        <v>143</v>
      </c>
      <c r="K70" s="11" t="s">
        <v>144</v>
      </c>
      <c r="L70" s="11" t="s">
        <v>145</v>
      </c>
      <c r="M70" s="11" t="s">
        <v>146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147</v>
      </c>
      <c r="B71" s="269">
        <v>63.1</v>
      </c>
      <c r="C71" s="269">
        <v>68.2</v>
      </c>
      <c r="D71" s="269">
        <v>70.7</v>
      </c>
      <c r="E71" s="269">
        <v>68.6</v>
      </c>
      <c r="F71" s="269">
        <v>69.1</v>
      </c>
      <c r="G71" s="269">
        <v>67.4</v>
      </c>
      <c r="H71" s="269">
        <v>64.4</v>
      </c>
      <c r="I71" s="269">
        <v>57.1</v>
      </c>
      <c r="J71" s="269">
        <v>66.6</v>
      </c>
      <c r="K71" s="269">
        <v>66.9</v>
      </c>
      <c r="L71" s="269">
        <v>65.2</v>
      </c>
      <c r="M71" s="269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171</v>
      </c>
      <c r="B72" s="269">
        <v>61.1</v>
      </c>
      <c r="C72" s="269">
        <v>65.9</v>
      </c>
      <c r="D72" s="269">
        <v>74.7</v>
      </c>
      <c r="E72" s="269">
        <v>73.1</v>
      </c>
      <c r="F72" s="269">
        <v>64.6</v>
      </c>
      <c r="G72" s="269">
        <v>66</v>
      </c>
      <c r="H72" s="269">
        <v>64.1</v>
      </c>
      <c r="I72" s="269">
        <v>62.5</v>
      </c>
      <c r="J72" s="269">
        <v>65.2</v>
      </c>
      <c r="K72" s="269">
        <v>67.9</v>
      </c>
      <c r="L72" s="269">
        <v>64.9</v>
      </c>
      <c r="M72" s="269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169</v>
      </c>
      <c r="B73" s="269">
        <v>58.4</v>
      </c>
      <c r="C73" s="269">
        <v>54.2</v>
      </c>
      <c r="D73" s="269">
        <v>66.9</v>
      </c>
      <c r="E73" s="269">
        <v>67.7</v>
      </c>
      <c r="F73" s="269">
        <v>58.6</v>
      </c>
      <c r="G73" s="269">
        <v>59.8</v>
      </c>
      <c r="H73" s="269">
        <v>59.2</v>
      </c>
      <c r="I73" s="269">
        <v>58.5</v>
      </c>
      <c r="J73" s="269">
        <v>59.1</v>
      </c>
      <c r="K73" s="269">
        <v>56.2</v>
      </c>
      <c r="L73" s="269">
        <v>59.6</v>
      </c>
      <c r="M73" s="269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160</v>
      </c>
      <c r="B74" s="269">
        <v>56.9</v>
      </c>
      <c r="C74" s="269">
        <v>55.9</v>
      </c>
      <c r="D74" s="269">
        <v>61.4</v>
      </c>
      <c r="E74" s="269">
        <v>59.1</v>
      </c>
      <c r="F74" s="269">
        <v>57.4</v>
      </c>
      <c r="G74" s="269">
        <v>59</v>
      </c>
      <c r="H74" s="269">
        <v>56.7</v>
      </c>
      <c r="I74" s="269">
        <v>61</v>
      </c>
      <c r="J74" s="269">
        <v>58.2</v>
      </c>
      <c r="K74" s="269">
        <v>65.4</v>
      </c>
      <c r="L74" s="269">
        <v>63.6</v>
      </c>
      <c r="M74" s="269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224</v>
      </c>
      <c r="B75" s="269">
        <v>55.7</v>
      </c>
      <c r="C75" s="269">
        <v>58.1</v>
      </c>
      <c r="D75" s="269">
        <v>63.8</v>
      </c>
      <c r="E75" s="269">
        <v>61.8</v>
      </c>
      <c r="F75" s="269">
        <v>65.1</v>
      </c>
      <c r="G75" s="269"/>
      <c r="H75" s="269"/>
      <c r="I75" s="269"/>
      <c r="J75" s="269"/>
      <c r="K75" s="269"/>
      <c r="L75" s="269"/>
      <c r="M75" s="269"/>
    </row>
    <row r="76" spans="2:13" ht="9.75" customHeight="1">
      <c r="B76" s="275"/>
      <c r="C76" s="275"/>
      <c r="D76" s="275"/>
      <c r="E76" s="275"/>
      <c r="F76" s="275"/>
      <c r="G76" s="275"/>
      <c r="H76" s="275"/>
      <c r="I76" s="275"/>
      <c r="J76" s="275"/>
      <c r="K76" s="273"/>
      <c r="L76" s="275"/>
      <c r="M76" s="275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81"/>
      <c r="N4" s="66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81"/>
      <c r="N5" s="66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81"/>
      <c r="N6" s="6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81"/>
      <c r="N7" s="66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81"/>
      <c r="N8" s="66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1"/>
    </row>
    <row r="10" spans="12:27" ht="9.75" customHeight="1">
      <c r="L10" s="66"/>
      <c r="M10" s="6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1"/>
    </row>
    <row r="11" spans="12:27" ht="9.75" customHeight="1">
      <c r="L11" s="66"/>
      <c r="M11" s="6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1"/>
    </row>
    <row r="12" spans="12:27" ht="9.75" customHeight="1">
      <c r="L12" s="66"/>
      <c r="M12" s="6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1"/>
    </row>
    <row r="13" spans="12:27" ht="9.75" customHeight="1">
      <c r="L13" s="66"/>
      <c r="M13" s="6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81"/>
      <c r="AA15" s="1"/>
    </row>
    <row r="16" spans="12:27" ht="9.75" customHeight="1">
      <c r="L16" s="66"/>
      <c r="M16" s="281"/>
      <c r="AA16" s="1"/>
    </row>
    <row r="17" spans="12:27" ht="9.75" customHeight="1">
      <c r="L17" s="66"/>
      <c r="M17" s="281"/>
      <c r="AA17" s="1"/>
    </row>
    <row r="18" spans="12:27" ht="9.75" customHeight="1">
      <c r="L18" s="66"/>
      <c r="M18" s="281"/>
      <c r="AA18" s="1"/>
    </row>
    <row r="19" spans="12:27" ht="9.75" customHeight="1">
      <c r="L19" s="66"/>
      <c r="M19" s="281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135</v>
      </c>
      <c r="C24" s="11" t="s">
        <v>136</v>
      </c>
      <c r="D24" s="11" t="s">
        <v>137</v>
      </c>
      <c r="E24" s="11" t="s">
        <v>138</v>
      </c>
      <c r="F24" s="11" t="s">
        <v>139</v>
      </c>
      <c r="G24" s="11" t="s">
        <v>140</v>
      </c>
      <c r="H24" s="11" t="s">
        <v>141</v>
      </c>
      <c r="I24" s="11" t="s">
        <v>142</v>
      </c>
      <c r="J24" s="11" t="s">
        <v>143</v>
      </c>
      <c r="K24" s="11" t="s">
        <v>144</v>
      </c>
      <c r="L24" s="11" t="s">
        <v>145</v>
      </c>
      <c r="M24" s="11" t="s">
        <v>146</v>
      </c>
      <c r="AA24" s="1"/>
    </row>
    <row r="25" spans="1:27" ht="10.5" customHeight="1">
      <c r="A25" s="10" t="s">
        <v>147</v>
      </c>
      <c r="B25" s="278">
        <v>19.5</v>
      </c>
      <c r="C25" s="278">
        <v>21.4</v>
      </c>
      <c r="D25" s="278">
        <v>26.7</v>
      </c>
      <c r="E25" s="278">
        <v>25.7</v>
      </c>
      <c r="F25" s="278">
        <v>26.3</v>
      </c>
      <c r="G25" s="278">
        <v>25.8</v>
      </c>
      <c r="H25" s="278">
        <v>27.2</v>
      </c>
      <c r="I25" s="278">
        <v>20.4</v>
      </c>
      <c r="J25" s="278">
        <v>24.4</v>
      </c>
      <c r="K25" s="278">
        <v>26.7</v>
      </c>
      <c r="L25" s="278">
        <v>24.7</v>
      </c>
      <c r="M25" s="278">
        <v>22.6</v>
      </c>
      <c r="AA25" s="1"/>
    </row>
    <row r="26" spans="1:27" ht="10.5" customHeight="1">
      <c r="A26" s="10" t="s">
        <v>148</v>
      </c>
      <c r="B26" s="278">
        <v>23.6</v>
      </c>
      <c r="C26" s="278">
        <v>22.3</v>
      </c>
      <c r="D26" s="278">
        <v>28.3</v>
      </c>
      <c r="E26" s="278">
        <v>28.3</v>
      </c>
      <c r="F26" s="278">
        <v>24.1</v>
      </c>
      <c r="G26" s="278">
        <v>26.1</v>
      </c>
      <c r="H26" s="278">
        <v>24.3</v>
      </c>
      <c r="I26" s="278">
        <v>26.1</v>
      </c>
      <c r="J26" s="278">
        <v>23.3</v>
      </c>
      <c r="K26" s="278">
        <v>22.2</v>
      </c>
      <c r="L26" s="278">
        <v>24.7</v>
      </c>
      <c r="M26" s="278">
        <v>24.2</v>
      </c>
      <c r="AA26" s="1"/>
    </row>
    <row r="27" spans="1:27" ht="10.5" customHeight="1">
      <c r="A27" s="10" t="s">
        <v>162</v>
      </c>
      <c r="B27" s="278">
        <v>21.2</v>
      </c>
      <c r="C27" s="278">
        <v>23.6</v>
      </c>
      <c r="D27" s="278">
        <v>23.5</v>
      </c>
      <c r="E27" s="278">
        <v>25.2</v>
      </c>
      <c r="F27" s="278">
        <v>24.6</v>
      </c>
      <c r="G27" s="278">
        <v>28.3</v>
      </c>
      <c r="H27" s="278">
        <v>24.6</v>
      </c>
      <c r="I27" s="278">
        <v>23.4</v>
      </c>
      <c r="J27" s="278">
        <v>22.5</v>
      </c>
      <c r="K27" s="278">
        <v>23.1</v>
      </c>
      <c r="L27" s="278">
        <v>20.9</v>
      </c>
      <c r="M27" s="278">
        <v>20.6</v>
      </c>
      <c r="AA27" s="1"/>
    </row>
    <row r="28" spans="1:27" ht="10.5" customHeight="1">
      <c r="A28" s="10" t="s">
        <v>170</v>
      </c>
      <c r="B28" s="278">
        <v>18.7</v>
      </c>
      <c r="C28" s="278">
        <v>19.2</v>
      </c>
      <c r="D28" s="278">
        <v>23.7</v>
      </c>
      <c r="E28" s="278">
        <v>22.6</v>
      </c>
      <c r="F28" s="278">
        <v>25.9</v>
      </c>
      <c r="G28" s="278">
        <v>24</v>
      </c>
      <c r="H28" s="278">
        <v>23.8</v>
      </c>
      <c r="I28" s="278">
        <v>23</v>
      </c>
      <c r="J28" s="278">
        <v>21.8</v>
      </c>
      <c r="K28" s="278">
        <v>19.6</v>
      </c>
      <c r="L28" s="278">
        <v>19.1</v>
      </c>
      <c r="M28" s="278">
        <v>18.8</v>
      </c>
      <c r="AA28" s="1"/>
    </row>
    <row r="29" spans="1:27" ht="10.5" customHeight="1">
      <c r="A29" s="10" t="s">
        <v>224</v>
      </c>
      <c r="B29" s="278">
        <v>21.2</v>
      </c>
      <c r="C29" s="278">
        <v>18.2</v>
      </c>
      <c r="D29" s="278">
        <v>21.8</v>
      </c>
      <c r="E29" s="278">
        <v>21.3</v>
      </c>
      <c r="F29" s="278">
        <v>21.8</v>
      </c>
      <c r="G29" s="278"/>
      <c r="H29" s="278"/>
      <c r="I29" s="278"/>
      <c r="J29" s="278"/>
      <c r="K29" s="278"/>
      <c r="L29" s="278"/>
      <c r="M29" s="278"/>
      <c r="AA29" s="1"/>
    </row>
    <row r="30" ht="9.75" customHeight="1">
      <c r="AA30" s="1"/>
    </row>
    <row r="31" spans="14:27" ht="9.75" customHeight="1"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135</v>
      </c>
      <c r="C53" s="11" t="s">
        <v>136</v>
      </c>
      <c r="D53" s="11" t="s">
        <v>137</v>
      </c>
      <c r="E53" s="11" t="s">
        <v>138</v>
      </c>
      <c r="F53" s="11" t="s">
        <v>139</v>
      </c>
      <c r="G53" s="11" t="s">
        <v>140</v>
      </c>
      <c r="H53" s="11" t="s">
        <v>141</v>
      </c>
      <c r="I53" s="11" t="s">
        <v>142</v>
      </c>
      <c r="J53" s="11" t="s">
        <v>143</v>
      </c>
      <c r="K53" s="11" t="s">
        <v>144</v>
      </c>
      <c r="L53" s="11" t="s">
        <v>145</v>
      </c>
      <c r="M53" s="11" t="s">
        <v>146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147</v>
      </c>
      <c r="B54" s="278">
        <v>39.3</v>
      </c>
      <c r="C54" s="278">
        <v>40</v>
      </c>
      <c r="D54" s="278">
        <v>41.4</v>
      </c>
      <c r="E54" s="278">
        <v>41.4</v>
      </c>
      <c r="F54" s="278">
        <v>41.7</v>
      </c>
      <c r="G54" s="278">
        <v>41.8</v>
      </c>
      <c r="H54" s="278">
        <v>42.5</v>
      </c>
      <c r="I54" s="278">
        <v>39.2</v>
      </c>
      <c r="J54" s="278">
        <v>40.7</v>
      </c>
      <c r="K54" s="278">
        <v>41.6</v>
      </c>
      <c r="L54" s="278">
        <v>41.7</v>
      </c>
      <c r="M54" s="278">
        <v>38.7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148</v>
      </c>
      <c r="B55" s="278">
        <v>41.2</v>
      </c>
      <c r="C55" s="278">
        <v>41.2</v>
      </c>
      <c r="D55" s="278">
        <v>42.5</v>
      </c>
      <c r="E55" s="278">
        <v>43.5</v>
      </c>
      <c r="F55" s="278">
        <v>40</v>
      </c>
      <c r="G55" s="278">
        <v>41.2</v>
      </c>
      <c r="H55" s="278">
        <v>38.6</v>
      </c>
      <c r="I55" s="278">
        <v>41.3</v>
      </c>
      <c r="J55" s="278">
        <v>40.3</v>
      </c>
      <c r="K55" s="278">
        <v>39.7</v>
      </c>
      <c r="L55" s="278">
        <v>41.3</v>
      </c>
      <c r="M55" s="278">
        <v>39.7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162</v>
      </c>
      <c r="B56" s="278">
        <v>42</v>
      </c>
      <c r="C56" s="278">
        <v>43.4</v>
      </c>
      <c r="D56" s="278">
        <v>41</v>
      </c>
      <c r="E56" s="278">
        <v>40.6</v>
      </c>
      <c r="F56" s="278">
        <v>41.4</v>
      </c>
      <c r="G56" s="278">
        <v>43.6</v>
      </c>
      <c r="H56" s="278">
        <v>41.6</v>
      </c>
      <c r="I56" s="278">
        <v>41.2</v>
      </c>
      <c r="J56" s="278">
        <v>40.8</v>
      </c>
      <c r="K56" s="278">
        <v>41.1</v>
      </c>
      <c r="L56" s="278">
        <v>38.8</v>
      </c>
      <c r="M56" s="278">
        <v>37.3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170</v>
      </c>
      <c r="B57" s="278">
        <v>38.5</v>
      </c>
      <c r="C57" s="278">
        <v>37.5</v>
      </c>
      <c r="D57" s="278">
        <v>37.8</v>
      </c>
      <c r="E57" s="278">
        <v>36.3</v>
      </c>
      <c r="F57" s="278">
        <v>38.6</v>
      </c>
      <c r="G57" s="278">
        <v>38.7</v>
      </c>
      <c r="H57" s="278">
        <v>38.3</v>
      </c>
      <c r="I57" s="278">
        <v>38.3</v>
      </c>
      <c r="J57" s="278">
        <v>37.8</v>
      </c>
      <c r="K57" s="278">
        <v>37.3</v>
      </c>
      <c r="L57" s="278">
        <v>35.4</v>
      </c>
      <c r="M57" s="278">
        <v>32.8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224</v>
      </c>
      <c r="B58" s="278">
        <v>36.2</v>
      </c>
      <c r="C58" s="278">
        <v>36.5</v>
      </c>
      <c r="D58" s="278">
        <v>36.5</v>
      </c>
      <c r="E58" s="278">
        <v>36.3</v>
      </c>
      <c r="F58" s="278">
        <v>37.5</v>
      </c>
      <c r="G58" s="278"/>
      <c r="H58" s="278"/>
      <c r="I58" s="278"/>
      <c r="J58" s="278"/>
      <c r="K58" s="278"/>
      <c r="L58" s="278"/>
      <c r="M58" s="278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82"/>
    </row>
    <row r="66" spans="14:26" ht="9.75" customHeight="1"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</row>
    <row r="67" spans="14:26" ht="9.75" customHeight="1"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</row>
    <row r="68" spans="14:26" ht="9.75" customHeight="1"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</row>
    <row r="69" spans="14:26" ht="9.75" customHeight="1"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135</v>
      </c>
      <c r="C83" s="11" t="s">
        <v>136</v>
      </c>
      <c r="D83" s="11" t="s">
        <v>137</v>
      </c>
      <c r="E83" s="11" t="s">
        <v>138</v>
      </c>
      <c r="F83" s="11" t="s">
        <v>139</v>
      </c>
      <c r="G83" s="11" t="s">
        <v>140</v>
      </c>
      <c r="H83" s="11" t="s">
        <v>141</v>
      </c>
      <c r="I83" s="11" t="s">
        <v>142</v>
      </c>
      <c r="J83" s="11" t="s">
        <v>143</v>
      </c>
      <c r="K83" s="11" t="s">
        <v>144</v>
      </c>
      <c r="L83" s="11" t="s">
        <v>145</v>
      </c>
      <c r="M83" s="11" t="s">
        <v>146</v>
      </c>
    </row>
    <row r="84" spans="1:13" ht="10.5" customHeight="1">
      <c r="A84" s="10" t="s">
        <v>147</v>
      </c>
      <c r="B84" s="269">
        <v>49.7</v>
      </c>
      <c r="C84" s="269">
        <v>53.2</v>
      </c>
      <c r="D84" s="269">
        <v>63.9</v>
      </c>
      <c r="E84" s="269">
        <v>62.1</v>
      </c>
      <c r="F84" s="269">
        <v>62.9</v>
      </c>
      <c r="G84" s="269">
        <v>61.7</v>
      </c>
      <c r="H84" s="269">
        <v>63.7</v>
      </c>
      <c r="I84" s="269">
        <v>54</v>
      </c>
      <c r="J84" s="269">
        <v>59.3</v>
      </c>
      <c r="K84" s="269">
        <v>63.8</v>
      </c>
      <c r="L84" s="269">
        <v>59.2</v>
      </c>
      <c r="M84" s="269">
        <v>60</v>
      </c>
    </row>
    <row r="85" spans="1:13" ht="10.5" customHeight="1">
      <c r="A85" s="10" t="s">
        <v>163</v>
      </c>
      <c r="B85" s="269">
        <v>55.9</v>
      </c>
      <c r="C85" s="269">
        <v>54.1</v>
      </c>
      <c r="D85" s="269">
        <v>66.1</v>
      </c>
      <c r="E85" s="269">
        <v>64.6</v>
      </c>
      <c r="F85" s="269">
        <v>61.8</v>
      </c>
      <c r="G85" s="269">
        <v>62.8</v>
      </c>
      <c r="H85" s="269">
        <v>64.1</v>
      </c>
      <c r="I85" s="269">
        <v>62</v>
      </c>
      <c r="J85" s="269">
        <v>58.1</v>
      </c>
      <c r="K85" s="269">
        <v>56.3</v>
      </c>
      <c r="L85" s="269">
        <v>59.1</v>
      </c>
      <c r="M85" s="269">
        <v>61.9</v>
      </c>
    </row>
    <row r="86" spans="1:13" ht="10.5" customHeight="1">
      <c r="A86" s="10" t="s">
        <v>149</v>
      </c>
      <c r="B86" s="269">
        <v>49.2</v>
      </c>
      <c r="C86" s="269">
        <v>53.5</v>
      </c>
      <c r="D86" s="269">
        <v>58.5</v>
      </c>
      <c r="E86" s="269">
        <v>62.2</v>
      </c>
      <c r="F86" s="269">
        <v>59.1</v>
      </c>
      <c r="G86" s="269">
        <v>63.9</v>
      </c>
      <c r="H86" s="269">
        <v>60.1</v>
      </c>
      <c r="I86" s="269">
        <v>57</v>
      </c>
      <c r="J86" s="269">
        <v>55.5</v>
      </c>
      <c r="K86" s="269">
        <v>56</v>
      </c>
      <c r="L86" s="269">
        <v>55.2</v>
      </c>
      <c r="M86" s="269">
        <v>55.9</v>
      </c>
    </row>
    <row r="87" spans="1:13" ht="10.5" customHeight="1">
      <c r="A87" s="10" t="s">
        <v>170</v>
      </c>
      <c r="B87" s="269">
        <v>47.8</v>
      </c>
      <c r="C87" s="269">
        <v>51.7</v>
      </c>
      <c r="D87" s="269">
        <v>62.5</v>
      </c>
      <c r="E87" s="269">
        <v>63.1</v>
      </c>
      <c r="F87" s="269">
        <v>66.1</v>
      </c>
      <c r="G87" s="269">
        <v>62</v>
      </c>
      <c r="H87" s="269">
        <v>62.3</v>
      </c>
      <c r="I87" s="269">
        <v>60</v>
      </c>
      <c r="J87" s="269">
        <v>57.9</v>
      </c>
      <c r="K87" s="269">
        <v>52.7</v>
      </c>
      <c r="L87" s="269">
        <v>55.1</v>
      </c>
      <c r="M87" s="269">
        <v>59</v>
      </c>
    </row>
    <row r="88" spans="1:13" ht="10.5" customHeight="1">
      <c r="A88" s="10" t="s">
        <v>224</v>
      </c>
      <c r="B88" s="269">
        <v>56.4</v>
      </c>
      <c r="C88" s="269">
        <v>49.6</v>
      </c>
      <c r="D88" s="269">
        <v>59.8</v>
      </c>
      <c r="E88" s="269">
        <v>58.8</v>
      </c>
      <c r="F88" s="269">
        <v>57.5</v>
      </c>
      <c r="G88" s="269"/>
      <c r="H88" s="269"/>
      <c r="I88" s="269"/>
      <c r="J88" s="269"/>
      <c r="K88" s="269"/>
      <c r="L88" s="269"/>
      <c r="M88" s="26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135</v>
      </c>
      <c r="C24" s="11" t="s">
        <v>136</v>
      </c>
      <c r="D24" s="11" t="s">
        <v>137</v>
      </c>
      <c r="E24" s="11" t="s">
        <v>138</v>
      </c>
      <c r="F24" s="11" t="s">
        <v>139</v>
      </c>
      <c r="G24" s="11" t="s">
        <v>140</v>
      </c>
      <c r="H24" s="11" t="s">
        <v>141</v>
      </c>
      <c r="I24" s="11" t="s">
        <v>142</v>
      </c>
      <c r="J24" s="11" t="s">
        <v>143</v>
      </c>
      <c r="K24" s="11" t="s">
        <v>144</v>
      </c>
      <c r="L24" s="11" t="s">
        <v>145</v>
      </c>
      <c r="M24" s="11" t="s">
        <v>146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147</v>
      </c>
      <c r="B25" s="283">
        <v>41.9</v>
      </c>
      <c r="C25" s="283">
        <v>52.91</v>
      </c>
      <c r="D25" s="283">
        <v>75.74</v>
      </c>
      <c r="E25" s="283">
        <v>62.54</v>
      </c>
      <c r="F25" s="283">
        <v>80.23</v>
      </c>
      <c r="G25" s="283">
        <v>82.29</v>
      </c>
      <c r="H25" s="283">
        <v>80.53</v>
      </c>
      <c r="I25" s="283">
        <v>40.82</v>
      </c>
      <c r="J25" s="283">
        <v>44.9</v>
      </c>
      <c r="K25" s="283">
        <v>43.8</v>
      </c>
      <c r="L25" s="283">
        <v>59.4</v>
      </c>
      <c r="M25" s="283">
        <v>54.7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</row>
    <row r="26" spans="1:29" ht="10.5" customHeight="1">
      <c r="A26" s="10" t="s">
        <v>148</v>
      </c>
      <c r="B26" s="283">
        <v>51.15</v>
      </c>
      <c r="C26" s="283">
        <v>68.9</v>
      </c>
      <c r="D26" s="283">
        <v>62.27</v>
      </c>
      <c r="E26" s="283">
        <v>88.58</v>
      </c>
      <c r="F26" s="283">
        <v>84.28</v>
      </c>
      <c r="G26" s="283">
        <v>92.26</v>
      </c>
      <c r="H26" s="283">
        <v>94.4</v>
      </c>
      <c r="I26" s="283">
        <v>63.79</v>
      </c>
      <c r="J26" s="283">
        <v>53.5</v>
      </c>
      <c r="K26" s="283">
        <v>55.3</v>
      </c>
      <c r="L26" s="283">
        <v>58.2</v>
      </c>
      <c r="M26" s="283">
        <v>57.6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</row>
    <row r="27" spans="1:29" ht="10.5" customHeight="1">
      <c r="A27" s="10" t="s">
        <v>162</v>
      </c>
      <c r="B27" s="283">
        <v>49.9</v>
      </c>
      <c r="C27" s="283">
        <v>54.11</v>
      </c>
      <c r="D27" s="283">
        <v>67.08</v>
      </c>
      <c r="E27" s="283">
        <v>88</v>
      </c>
      <c r="F27" s="283">
        <v>85.9</v>
      </c>
      <c r="G27" s="283">
        <v>102</v>
      </c>
      <c r="H27" s="283">
        <v>94.1</v>
      </c>
      <c r="I27" s="283">
        <v>60.2</v>
      </c>
      <c r="J27" s="283">
        <v>64.4</v>
      </c>
      <c r="K27" s="283">
        <v>66.3</v>
      </c>
      <c r="L27" s="283">
        <v>54.9</v>
      </c>
      <c r="M27" s="283">
        <v>57.7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</row>
    <row r="28" spans="1:29" ht="10.5" customHeight="1">
      <c r="A28" s="10" t="s">
        <v>160</v>
      </c>
      <c r="B28" s="283">
        <v>54.7</v>
      </c>
      <c r="C28" s="283">
        <v>51.8</v>
      </c>
      <c r="D28" s="283">
        <v>58.3</v>
      </c>
      <c r="E28" s="283">
        <v>73.8</v>
      </c>
      <c r="F28" s="283">
        <v>61.7</v>
      </c>
      <c r="G28" s="283">
        <v>76.3</v>
      </c>
      <c r="H28" s="283">
        <v>56.1</v>
      </c>
      <c r="I28" s="283">
        <v>39.5</v>
      </c>
      <c r="J28" s="283">
        <v>43.6</v>
      </c>
      <c r="K28" s="283">
        <v>50.9</v>
      </c>
      <c r="L28" s="283">
        <v>55.8</v>
      </c>
      <c r="M28" s="283">
        <v>46.8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</row>
    <row r="29" spans="1:29" ht="10.5" customHeight="1">
      <c r="A29" s="10" t="s">
        <v>224</v>
      </c>
      <c r="B29" s="283">
        <v>39.2</v>
      </c>
      <c r="C29" s="283">
        <v>41.6</v>
      </c>
      <c r="D29" s="283">
        <v>49.3</v>
      </c>
      <c r="E29" s="283">
        <v>70.8</v>
      </c>
      <c r="F29" s="283">
        <v>73.4</v>
      </c>
      <c r="G29" s="283"/>
      <c r="H29" s="283"/>
      <c r="I29" s="283"/>
      <c r="J29" s="283"/>
      <c r="K29" s="283"/>
      <c r="L29" s="283"/>
      <c r="M29" s="283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135</v>
      </c>
      <c r="C53" s="11" t="s">
        <v>136</v>
      </c>
      <c r="D53" s="11" t="s">
        <v>137</v>
      </c>
      <c r="E53" s="11" t="s">
        <v>138</v>
      </c>
      <c r="F53" s="11" t="s">
        <v>139</v>
      </c>
      <c r="G53" s="11" t="s">
        <v>140</v>
      </c>
      <c r="H53" s="11" t="s">
        <v>141</v>
      </c>
      <c r="I53" s="11" t="s">
        <v>142</v>
      </c>
      <c r="J53" s="11" t="s">
        <v>143</v>
      </c>
      <c r="K53" s="11" t="s">
        <v>144</v>
      </c>
      <c r="L53" s="11" t="s">
        <v>145</v>
      </c>
      <c r="M53" s="11" t="s">
        <v>146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147</v>
      </c>
      <c r="B54" s="283">
        <v>51.7</v>
      </c>
      <c r="C54" s="283">
        <v>52.9</v>
      </c>
      <c r="D54" s="283">
        <v>54.4</v>
      </c>
      <c r="E54" s="283">
        <v>51.2</v>
      </c>
      <c r="F54" s="283">
        <v>57.2</v>
      </c>
      <c r="G54" s="283">
        <v>56.3</v>
      </c>
      <c r="H54" s="283">
        <v>52.8</v>
      </c>
      <c r="I54" s="283">
        <v>43.7</v>
      </c>
      <c r="J54" s="283">
        <v>35.6</v>
      </c>
      <c r="K54" s="283">
        <v>36.3</v>
      </c>
      <c r="L54" s="283">
        <v>47.5</v>
      </c>
      <c r="M54" s="283">
        <v>47.4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148</v>
      </c>
      <c r="B55" s="283">
        <v>49.5</v>
      </c>
      <c r="C55" s="283">
        <v>56.2</v>
      </c>
      <c r="D55" s="283">
        <v>40.2</v>
      </c>
      <c r="E55" s="283">
        <v>48.4</v>
      </c>
      <c r="F55" s="283">
        <v>50.4</v>
      </c>
      <c r="G55" s="283">
        <v>49.3</v>
      </c>
      <c r="H55" s="283">
        <v>42.2</v>
      </c>
      <c r="I55" s="283">
        <v>40.9</v>
      </c>
      <c r="J55" s="283">
        <v>40.2</v>
      </c>
      <c r="K55" s="283">
        <v>42.7</v>
      </c>
      <c r="L55" s="283">
        <v>47.2</v>
      </c>
      <c r="M55" s="283">
        <v>44.3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162</v>
      </c>
      <c r="B56" s="283">
        <v>45</v>
      </c>
      <c r="C56" s="283">
        <v>47.8</v>
      </c>
      <c r="D56" s="283">
        <v>46.3</v>
      </c>
      <c r="E56" s="283">
        <v>50.3</v>
      </c>
      <c r="F56" s="283">
        <v>50.1</v>
      </c>
      <c r="G56" s="283">
        <v>49.7</v>
      </c>
      <c r="H56" s="283">
        <v>45.6</v>
      </c>
      <c r="I56" s="283">
        <v>42.3</v>
      </c>
      <c r="J56" s="283">
        <v>42.1</v>
      </c>
      <c r="K56" s="283">
        <v>44.9</v>
      </c>
      <c r="L56" s="283">
        <v>47.2</v>
      </c>
      <c r="M56" s="283">
        <v>45.6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160</v>
      </c>
      <c r="B57" s="283">
        <v>48</v>
      </c>
      <c r="C57" s="283">
        <v>47.1</v>
      </c>
      <c r="D57" s="283">
        <v>45.7</v>
      </c>
      <c r="E57" s="283">
        <v>52.1</v>
      </c>
      <c r="F57" s="283">
        <v>51.4</v>
      </c>
      <c r="G57" s="283">
        <v>51.3</v>
      </c>
      <c r="H57" s="283">
        <v>44.1</v>
      </c>
      <c r="I57" s="283">
        <v>37.6</v>
      </c>
      <c r="J57" s="283">
        <v>34.4</v>
      </c>
      <c r="K57" s="283">
        <v>33.2</v>
      </c>
      <c r="L57" s="283">
        <v>41.8</v>
      </c>
      <c r="M57" s="283">
        <v>38.7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224</v>
      </c>
      <c r="B58" s="283">
        <v>36.7</v>
      </c>
      <c r="C58" s="283">
        <v>37.2</v>
      </c>
      <c r="D58" s="283">
        <v>34.8</v>
      </c>
      <c r="E58" s="283">
        <v>41.4</v>
      </c>
      <c r="F58" s="283">
        <v>41.9</v>
      </c>
      <c r="G58" s="283"/>
      <c r="H58" s="283"/>
      <c r="I58" s="283"/>
      <c r="J58" s="283"/>
      <c r="K58" s="283"/>
      <c r="L58" s="283"/>
      <c r="M58" s="283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135</v>
      </c>
      <c r="C83" s="11" t="s">
        <v>136</v>
      </c>
      <c r="D83" s="11" t="s">
        <v>137</v>
      </c>
      <c r="E83" s="11" t="s">
        <v>138</v>
      </c>
      <c r="F83" s="11" t="s">
        <v>139</v>
      </c>
      <c r="G83" s="11" t="s">
        <v>140</v>
      </c>
      <c r="H83" s="11" t="s">
        <v>141</v>
      </c>
      <c r="I83" s="11" t="s">
        <v>142</v>
      </c>
      <c r="J83" s="11" t="s">
        <v>143</v>
      </c>
      <c r="K83" s="11" t="s">
        <v>144</v>
      </c>
      <c r="L83" s="11" t="s">
        <v>145</v>
      </c>
      <c r="M83" s="11" t="s">
        <v>146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147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171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172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160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224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</row>
    <row r="9" spans="1:26" ht="9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</row>
    <row r="10" spans="1:26" ht="9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</row>
    <row r="11" spans="1:26" ht="9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</row>
    <row r="12" spans="1:26" ht="9.7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</row>
    <row r="19" spans="1:26" ht="9.7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</row>
    <row r="20" spans="1:26" ht="9.7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</row>
    <row r="21" spans="1:26" ht="9.7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</row>
    <row r="22" spans="1:55" ht="9.7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135</v>
      </c>
      <c r="C24" s="11" t="s">
        <v>136</v>
      </c>
      <c r="D24" s="11" t="s">
        <v>137</v>
      </c>
      <c r="E24" s="11" t="s">
        <v>138</v>
      </c>
      <c r="F24" s="11" t="s">
        <v>139</v>
      </c>
      <c r="G24" s="11" t="s">
        <v>140</v>
      </c>
      <c r="H24" s="11" t="s">
        <v>141</v>
      </c>
      <c r="I24" s="11" t="s">
        <v>142</v>
      </c>
      <c r="J24" s="11" t="s">
        <v>143</v>
      </c>
      <c r="K24" s="11" t="s">
        <v>144</v>
      </c>
      <c r="L24" s="11" t="s">
        <v>145</v>
      </c>
      <c r="M24" s="11" t="s">
        <v>146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147</v>
      </c>
      <c r="B25" s="278">
        <v>8.804</v>
      </c>
      <c r="C25" s="278">
        <v>10.818</v>
      </c>
      <c r="D25" s="278">
        <v>11.816</v>
      </c>
      <c r="E25" s="278">
        <v>11.84</v>
      </c>
      <c r="F25" s="278">
        <v>11.701</v>
      </c>
      <c r="G25" s="278">
        <v>13.887</v>
      </c>
      <c r="H25" s="278">
        <v>12.517</v>
      </c>
      <c r="I25" s="278">
        <v>11.085</v>
      </c>
      <c r="J25" s="278">
        <v>13.32</v>
      </c>
      <c r="K25" s="278">
        <v>11.754</v>
      </c>
      <c r="L25" s="278">
        <v>10.546</v>
      </c>
      <c r="M25" s="278">
        <v>10.957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148</v>
      </c>
      <c r="B26" s="278">
        <v>8.993</v>
      </c>
      <c r="C26" s="278">
        <v>10.331</v>
      </c>
      <c r="D26" s="278">
        <v>13.174</v>
      </c>
      <c r="E26" s="278">
        <v>14.234</v>
      </c>
      <c r="F26" s="278">
        <v>13.038</v>
      </c>
      <c r="G26" s="278">
        <v>15.156</v>
      </c>
      <c r="H26" s="278">
        <v>15.007</v>
      </c>
      <c r="I26" s="278">
        <v>13.546</v>
      </c>
      <c r="J26" s="278">
        <v>12.824</v>
      </c>
      <c r="K26" s="278">
        <v>13.59</v>
      </c>
      <c r="L26" s="278">
        <v>12.953</v>
      </c>
      <c r="M26" s="278">
        <v>12.097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162</v>
      </c>
      <c r="B27" s="278">
        <v>9.502</v>
      </c>
      <c r="C27" s="278">
        <v>11.333</v>
      </c>
      <c r="D27" s="278">
        <v>13.779</v>
      </c>
      <c r="E27" s="278">
        <v>14.1</v>
      </c>
      <c r="F27" s="278">
        <v>15.6</v>
      </c>
      <c r="G27" s="278">
        <v>16.2</v>
      </c>
      <c r="H27" s="278">
        <v>15.5</v>
      </c>
      <c r="I27" s="278">
        <v>12.9</v>
      </c>
      <c r="J27" s="278">
        <v>13</v>
      </c>
      <c r="K27" s="278">
        <v>12.8</v>
      </c>
      <c r="L27" s="278">
        <v>13.9</v>
      </c>
      <c r="M27" s="278">
        <v>11.8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160</v>
      </c>
      <c r="B28" s="278">
        <v>8.7</v>
      </c>
      <c r="C28" s="278">
        <v>9.7</v>
      </c>
      <c r="D28" s="278">
        <v>12.1</v>
      </c>
      <c r="E28" s="278">
        <v>12.2</v>
      </c>
      <c r="F28" s="278">
        <v>11.3</v>
      </c>
      <c r="G28" s="278">
        <v>12.2</v>
      </c>
      <c r="H28" s="278">
        <v>11.7</v>
      </c>
      <c r="I28" s="278">
        <v>10.2</v>
      </c>
      <c r="J28" s="278">
        <v>11.8</v>
      </c>
      <c r="K28" s="278">
        <v>11</v>
      </c>
      <c r="L28" s="278">
        <v>12.1</v>
      </c>
      <c r="M28" s="278">
        <v>11.7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224</v>
      </c>
      <c r="B29" s="278">
        <v>9.8</v>
      </c>
      <c r="C29" s="278">
        <v>11.3</v>
      </c>
      <c r="D29" s="278">
        <v>13.8</v>
      </c>
      <c r="E29" s="278">
        <v>13.1</v>
      </c>
      <c r="F29" s="278">
        <v>14.3</v>
      </c>
      <c r="G29" s="278"/>
      <c r="H29" s="278"/>
      <c r="I29" s="278"/>
      <c r="J29" s="278"/>
      <c r="K29" s="278"/>
      <c r="L29" s="278"/>
      <c r="M29" s="278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275" customFormat="1" ht="10.5" customHeight="1">
      <c r="A53" s="15"/>
      <c r="B53" s="269" t="s">
        <v>135</v>
      </c>
      <c r="C53" s="269" t="s">
        <v>136</v>
      </c>
      <c r="D53" s="269" t="s">
        <v>137</v>
      </c>
      <c r="E53" s="269" t="s">
        <v>138</v>
      </c>
      <c r="F53" s="269" t="s">
        <v>139</v>
      </c>
      <c r="G53" s="269" t="s">
        <v>140</v>
      </c>
      <c r="H53" s="269" t="s">
        <v>141</v>
      </c>
      <c r="I53" s="269" t="s">
        <v>142</v>
      </c>
      <c r="J53" s="269" t="s">
        <v>143</v>
      </c>
      <c r="K53" s="269" t="s">
        <v>144</v>
      </c>
      <c r="L53" s="269" t="s">
        <v>145</v>
      </c>
      <c r="M53" s="269" t="s">
        <v>146</v>
      </c>
      <c r="N53" s="273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</row>
    <row r="54" spans="1:48" s="275" customFormat="1" ht="10.5" customHeight="1">
      <c r="A54" s="10" t="s">
        <v>147</v>
      </c>
      <c r="B54" s="278">
        <v>13.219</v>
      </c>
      <c r="C54" s="278">
        <v>13.6</v>
      </c>
      <c r="D54" s="278">
        <v>13.3</v>
      </c>
      <c r="E54" s="278">
        <v>13</v>
      </c>
      <c r="F54" s="278">
        <v>13.7</v>
      </c>
      <c r="G54" s="278">
        <v>13.9</v>
      </c>
      <c r="H54" s="278">
        <v>13.3</v>
      </c>
      <c r="I54" s="278">
        <v>12.8</v>
      </c>
      <c r="J54" s="278">
        <v>12.7</v>
      </c>
      <c r="K54" s="278">
        <v>12.8</v>
      </c>
      <c r="L54" s="278">
        <v>12.7</v>
      </c>
      <c r="M54" s="278">
        <v>11.9</v>
      </c>
      <c r="N54" s="273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</row>
    <row r="55" spans="1:48" s="275" customFormat="1" ht="10.5" customHeight="1">
      <c r="A55" s="10" t="s">
        <v>148</v>
      </c>
      <c r="B55" s="278">
        <v>11.898</v>
      </c>
      <c r="C55" s="278">
        <v>11.8</v>
      </c>
      <c r="D55" s="278">
        <v>12.8</v>
      </c>
      <c r="E55" s="278">
        <v>12.3</v>
      </c>
      <c r="F55" s="278">
        <v>13.4</v>
      </c>
      <c r="G55" s="278">
        <v>13.6</v>
      </c>
      <c r="H55" s="278">
        <v>12.7</v>
      </c>
      <c r="I55" s="278">
        <v>13.4</v>
      </c>
      <c r="J55" s="278">
        <v>12.9</v>
      </c>
      <c r="K55" s="278">
        <v>14.5</v>
      </c>
      <c r="L55" s="278">
        <v>14.8</v>
      </c>
      <c r="M55" s="278">
        <v>13.4</v>
      </c>
      <c r="N55" s="273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</row>
    <row r="56" spans="1:48" s="275" customFormat="1" ht="10.5" customHeight="1">
      <c r="A56" s="10" t="s">
        <v>162</v>
      </c>
      <c r="B56" s="278">
        <v>12.017</v>
      </c>
      <c r="C56" s="278">
        <v>12.349</v>
      </c>
      <c r="D56" s="278">
        <v>13.055</v>
      </c>
      <c r="E56" s="278">
        <v>13</v>
      </c>
      <c r="F56" s="278">
        <v>13.8</v>
      </c>
      <c r="G56" s="278">
        <v>13.5</v>
      </c>
      <c r="H56" s="278">
        <v>13.5</v>
      </c>
      <c r="I56" s="278">
        <v>12.4</v>
      </c>
      <c r="J56" s="278">
        <v>11.8</v>
      </c>
      <c r="K56" s="278">
        <v>12.5</v>
      </c>
      <c r="L56" s="278">
        <v>12.6</v>
      </c>
      <c r="M56" s="278">
        <v>11.6</v>
      </c>
      <c r="N56" s="273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</row>
    <row r="57" spans="1:48" s="275" customFormat="1" ht="10.5" customHeight="1">
      <c r="A57" s="10" t="s">
        <v>160</v>
      </c>
      <c r="B57" s="278">
        <v>11</v>
      </c>
      <c r="C57" s="278">
        <v>11.6</v>
      </c>
      <c r="D57" s="278">
        <v>12</v>
      </c>
      <c r="E57" s="278">
        <v>12</v>
      </c>
      <c r="F57" s="278">
        <v>12.7</v>
      </c>
      <c r="G57" s="278">
        <v>12.6</v>
      </c>
      <c r="H57" s="278">
        <v>11.5</v>
      </c>
      <c r="I57" s="278">
        <v>10.7</v>
      </c>
      <c r="J57" s="278">
        <v>11.1</v>
      </c>
      <c r="K57" s="278">
        <v>11.1</v>
      </c>
      <c r="L57" s="278">
        <v>10.9</v>
      </c>
      <c r="M57" s="278">
        <v>9.9</v>
      </c>
      <c r="N57" s="273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</row>
    <row r="58" spans="1:27" s="275" customFormat="1" ht="10.5" customHeight="1">
      <c r="A58" s="10" t="s">
        <v>224</v>
      </c>
      <c r="B58" s="278">
        <v>10.7</v>
      </c>
      <c r="C58" s="278">
        <v>11.4</v>
      </c>
      <c r="D58" s="278">
        <v>12.2</v>
      </c>
      <c r="E58" s="278">
        <v>12</v>
      </c>
      <c r="F58" s="278">
        <v>13</v>
      </c>
      <c r="G58" s="278"/>
      <c r="H58" s="278"/>
      <c r="I58" s="278"/>
      <c r="J58" s="278"/>
      <c r="K58" s="278"/>
      <c r="L58" s="278"/>
      <c r="M58" s="278"/>
      <c r="N58" s="273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73"/>
    </row>
    <row r="59" spans="1:27" ht="9.75" customHeight="1">
      <c r="A59" s="27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76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75" customFormat="1" ht="10.5" customHeight="1">
      <c r="A83" s="15"/>
      <c r="B83" s="269" t="s">
        <v>135</v>
      </c>
      <c r="C83" s="269" t="s">
        <v>136</v>
      </c>
      <c r="D83" s="269" t="s">
        <v>137</v>
      </c>
      <c r="E83" s="269" t="s">
        <v>138</v>
      </c>
      <c r="F83" s="269" t="s">
        <v>139</v>
      </c>
      <c r="G83" s="269" t="s">
        <v>140</v>
      </c>
      <c r="H83" s="269" t="s">
        <v>141</v>
      </c>
      <c r="I83" s="269" t="s">
        <v>142</v>
      </c>
      <c r="J83" s="269" t="s">
        <v>143</v>
      </c>
      <c r="K83" s="269" t="s">
        <v>144</v>
      </c>
      <c r="L83" s="269" t="s">
        <v>145</v>
      </c>
      <c r="M83" s="269" t="s">
        <v>146</v>
      </c>
      <c r="N83" s="273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s="275" customFormat="1" ht="10.5" customHeight="1">
      <c r="A84" s="10" t="s">
        <v>147</v>
      </c>
      <c r="B84" s="271">
        <v>66.4</v>
      </c>
      <c r="C84" s="271">
        <v>79.5</v>
      </c>
      <c r="D84" s="271">
        <v>89.1</v>
      </c>
      <c r="E84" s="271">
        <v>90.9</v>
      </c>
      <c r="F84" s="271">
        <v>84.8</v>
      </c>
      <c r="G84" s="271">
        <v>99.9</v>
      </c>
      <c r="H84" s="271">
        <v>93.9</v>
      </c>
      <c r="I84" s="271">
        <v>87.1</v>
      </c>
      <c r="J84" s="271">
        <v>104.5</v>
      </c>
      <c r="K84" s="271">
        <v>92</v>
      </c>
      <c r="L84" s="271">
        <v>82.7</v>
      </c>
      <c r="M84" s="271">
        <v>92.7</v>
      </c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</row>
    <row r="85" spans="1:26" s="275" customFormat="1" ht="10.5" customHeight="1">
      <c r="A85" s="10" t="s">
        <v>171</v>
      </c>
      <c r="B85" s="271">
        <v>75.5</v>
      </c>
      <c r="C85" s="271">
        <v>87.8</v>
      </c>
      <c r="D85" s="271">
        <v>103.4</v>
      </c>
      <c r="E85" s="271">
        <v>115.7</v>
      </c>
      <c r="F85" s="271">
        <v>97.3</v>
      </c>
      <c r="G85" s="271">
        <v>111.7</v>
      </c>
      <c r="H85" s="271">
        <v>117.9</v>
      </c>
      <c r="I85" s="271">
        <v>100.9</v>
      </c>
      <c r="J85" s="271">
        <v>99.1</v>
      </c>
      <c r="K85" s="271">
        <v>93.5</v>
      </c>
      <c r="L85" s="271">
        <v>87.5</v>
      </c>
      <c r="M85" s="271">
        <v>91</v>
      </c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</row>
    <row r="86" spans="1:26" s="275" customFormat="1" ht="10.5" customHeight="1">
      <c r="A86" s="10" t="s">
        <v>172</v>
      </c>
      <c r="B86" s="271">
        <v>80.2</v>
      </c>
      <c r="C86" s="271">
        <v>91.7</v>
      </c>
      <c r="D86" s="271">
        <v>105.7</v>
      </c>
      <c r="E86" s="271">
        <v>109.1</v>
      </c>
      <c r="F86" s="271">
        <v>113.3</v>
      </c>
      <c r="G86" s="271">
        <v>119.8</v>
      </c>
      <c r="H86" s="271">
        <v>115</v>
      </c>
      <c r="I86" s="271">
        <v>104.6</v>
      </c>
      <c r="J86" s="271">
        <v>109.5</v>
      </c>
      <c r="K86" s="271">
        <v>102.3</v>
      </c>
      <c r="L86" s="271">
        <v>110.6</v>
      </c>
      <c r="M86" s="271">
        <v>101.7</v>
      </c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</row>
    <row r="87" spans="1:26" s="275" customFormat="1" ht="10.5" customHeight="1">
      <c r="A87" s="10" t="s">
        <v>160</v>
      </c>
      <c r="B87" s="271">
        <v>79.1</v>
      </c>
      <c r="C87" s="271">
        <v>83.6</v>
      </c>
      <c r="D87" s="271">
        <v>100.7</v>
      </c>
      <c r="E87" s="271">
        <v>101.4</v>
      </c>
      <c r="F87" s="271">
        <v>89.1</v>
      </c>
      <c r="G87" s="271">
        <v>96.9</v>
      </c>
      <c r="H87" s="271">
        <v>101.8</v>
      </c>
      <c r="I87" s="271">
        <v>95.6</v>
      </c>
      <c r="J87" s="271">
        <v>106.4</v>
      </c>
      <c r="K87" s="271">
        <v>99.4</v>
      </c>
      <c r="L87" s="271">
        <v>111.7</v>
      </c>
      <c r="M87" s="271">
        <v>117.1</v>
      </c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</row>
    <row r="88" spans="1:26" s="275" customFormat="1" ht="10.5" customHeight="1">
      <c r="A88" s="10" t="s">
        <v>224</v>
      </c>
      <c r="B88" s="271">
        <v>90.7</v>
      </c>
      <c r="C88" s="271">
        <v>98.4</v>
      </c>
      <c r="D88" s="271">
        <v>113.3</v>
      </c>
      <c r="E88" s="271">
        <v>108.9</v>
      </c>
      <c r="F88" s="271">
        <v>110.8</v>
      </c>
      <c r="G88" s="271"/>
      <c r="H88" s="271"/>
      <c r="I88" s="271"/>
      <c r="J88" s="271"/>
      <c r="K88" s="271"/>
      <c r="L88" s="271"/>
      <c r="M88" s="271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9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9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9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13" ht="9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4" spans="14:15" ht="9.75" customHeight="1">
      <c r="N14" s="286"/>
      <c r="O14" s="286"/>
    </row>
    <row r="17" ht="9.75" customHeight="1">
      <c r="O17" s="286"/>
    </row>
    <row r="18" spans="1:13" ht="9.7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1:13" ht="9.7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</row>
    <row r="20" spans="1:14" ht="9.7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6"/>
    </row>
    <row r="21" spans="1:14" ht="9.7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86"/>
    </row>
    <row r="22" spans="1:48" ht="9.7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135</v>
      </c>
      <c r="C24" s="11" t="s">
        <v>136</v>
      </c>
      <c r="D24" s="11" t="s">
        <v>137</v>
      </c>
      <c r="E24" s="11" t="s">
        <v>138</v>
      </c>
      <c r="F24" s="11" t="s">
        <v>139</v>
      </c>
      <c r="G24" s="11" t="s">
        <v>140</v>
      </c>
      <c r="H24" s="11" t="s">
        <v>141</v>
      </c>
      <c r="I24" s="11" t="s">
        <v>142</v>
      </c>
      <c r="J24" s="11" t="s">
        <v>143</v>
      </c>
      <c r="K24" s="11" t="s">
        <v>144</v>
      </c>
      <c r="L24" s="11" t="s">
        <v>145</v>
      </c>
      <c r="M24" s="11" t="s">
        <v>146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147</v>
      </c>
      <c r="B25" s="278">
        <v>9.98</v>
      </c>
      <c r="C25" s="278">
        <v>10.27</v>
      </c>
      <c r="D25" s="278">
        <v>11.23</v>
      </c>
      <c r="E25" s="278">
        <v>10.79</v>
      </c>
      <c r="F25" s="278">
        <v>9.77</v>
      </c>
      <c r="G25" s="278">
        <v>10.95</v>
      </c>
      <c r="H25" s="278">
        <v>10.29</v>
      </c>
      <c r="I25" s="278">
        <v>8.83</v>
      </c>
      <c r="J25" s="278">
        <v>10.25</v>
      </c>
      <c r="K25" s="278">
        <v>11.16</v>
      </c>
      <c r="L25" s="278">
        <v>10.68</v>
      </c>
      <c r="M25" s="278">
        <v>10.54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148</v>
      </c>
      <c r="B26" s="278">
        <v>9.22</v>
      </c>
      <c r="C26" s="278">
        <v>12.22</v>
      </c>
      <c r="D26" s="278">
        <v>12.05</v>
      </c>
      <c r="E26" s="278">
        <v>10.76</v>
      </c>
      <c r="F26" s="278">
        <v>11.23</v>
      </c>
      <c r="G26" s="278">
        <v>11.04</v>
      </c>
      <c r="H26" s="278">
        <v>11.73</v>
      </c>
      <c r="I26" s="278">
        <v>10.24</v>
      </c>
      <c r="J26" s="278">
        <v>10.88</v>
      </c>
      <c r="K26" s="278">
        <v>13.39</v>
      </c>
      <c r="L26" s="278">
        <v>14.22</v>
      </c>
      <c r="M26" s="278">
        <v>13.48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162</v>
      </c>
      <c r="B27" s="278">
        <v>12.14</v>
      </c>
      <c r="C27" s="278">
        <v>12.1</v>
      </c>
      <c r="D27" s="278">
        <v>13.79</v>
      </c>
      <c r="E27" s="278">
        <v>15.4</v>
      </c>
      <c r="F27" s="278">
        <v>13.5</v>
      </c>
      <c r="G27" s="278">
        <v>16.1</v>
      </c>
      <c r="H27" s="278">
        <v>14.4</v>
      </c>
      <c r="I27" s="278">
        <v>11.8</v>
      </c>
      <c r="J27" s="278">
        <v>14.6</v>
      </c>
      <c r="K27" s="278">
        <v>14.5</v>
      </c>
      <c r="L27" s="278">
        <v>15</v>
      </c>
      <c r="M27" s="278">
        <v>14.4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170</v>
      </c>
      <c r="B28" s="278">
        <v>12.6</v>
      </c>
      <c r="C28" s="278">
        <v>13.2</v>
      </c>
      <c r="D28" s="278">
        <v>15</v>
      </c>
      <c r="E28" s="278">
        <v>14</v>
      </c>
      <c r="F28" s="278">
        <v>14.4</v>
      </c>
      <c r="G28" s="278">
        <v>16.1</v>
      </c>
      <c r="H28" s="278">
        <v>15.2</v>
      </c>
      <c r="I28" s="278">
        <v>13.9</v>
      </c>
      <c r="J28" s="278">
        <v>14.5</v>
      </c>
      <c r="K28" s="278">
        <v>15.5</v>
      </c>
      <c r="L28" s="278">
        <v>14.8</v>
      </c>
      <c r="M28" s="278">
        <v>16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224</v>
      </c>
      <c r="B29" s="278">
        <v>13.2</v>
      </c>
      <c r="C29" s="278">
        <v>15.3</v>
      </c>
      <c r="D29" s="278">
        <v>16.6</v>
      </c>
      <c r="E29" s="278">
        <v>16.7</v>
      </c>
      <c r="F29" s="278">
        <v>16.6</v>
      </c>
      <c r="G29" s="278"/>
      <c r="H29" s="278"/>
      <c r="I29" s="278"/>
      <c r="J29" s="278"/>
      <c r="K29" s="278"/>
      <c r="L29" s="278"/>
      <c r="M29" s="278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86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135</v>
      </c>
      <c r="C53" s="11" t="s">
        <v>136</v>
      </c>
      <c r="D53" s="11" t="s">
        <v>137</v>
      </c>
      <c r="E53" s="11" t="s">
        <v>138</v>
      </c>
      <c r="F53" s="11" t="s">
        <v>139</v>
      </c>
      <c r="G53" s="11" t="s">
        <v>140</v>
      </c>
      <c r="H53" s="11" t="s">
        <v>141</v>
      </c>
      <c r="I53" s="11" t="s">
        <v>142</v>
      </c>
      <c r="J53" s="11" t="s">
        <v>143</v>
      </c>
      <c r="K53" s="11" t="s">
        <v>144</v>
      </c>
      <c r="L53" s="11" t="s">
        <v>145</v>
      </c>
      <c r="M53" s="11" t="s">
        <v>146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147</v>
      </c>
      <c r="B54" s="278">
        <v>19</v>
      </c>
      <c r="C54" s="278">
        <v>19.4</v>
      </c>
      <c r="D54" s="278">
        <v>18.7</v>
      </c>
      <c r="E54" s="278">
        <v>19.4</v>
      </c>
      <c r="F54" s="278">
        <v>19.5</v>
      </c>
      <c r="G54" s="278">
        <v>19.2</v>
      </c>
      <c r="H54" s="278">
        <v>19.1</v>
      </c>
      <c r="I54" s="278">
        <v>18.8</v>
      </c>
      <c r="J54" s="278">
        <v>18.4</v>
      </c>
      <c r="K54" s="278">
        <v>19</v>
      </c>
      <c r="L54" s="278">
        <v>19</v>
      </c>
      <c r="M54" s="278">
        <v>18.6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148</v>
      </c>
      <c r="B55" s="278">
        <v>18.8</v>
      </c>
      <c r="C55" s="278">
        <v>22.3</v>
      </c>
      <c r="D55" s="278">
        <v>21.9</v>
      </c>
      <c r="E55" s="278">
        <v>18.9</v>
      </c>
      <c r="F55" s="278">
        <v>20.2</v>
      </c>
      <c r="G55" s="278">
        <v>20.3</v>
      </c>
      <c r="H55" s="278">
        <v>20.1</v>
      </c>
      <c r="I55" s="278">
        <v>20</v>
      </c>
      <c r="J55" s="278">
        <v>19.9</v>
      </c>
      <c r="K55" s="278">
        <v>21.1</v>
      </c>
      <c r="L55" s="278">
        <v>21.7</v>
      </c>
      <c r="M55" s="278">
        <v>20.7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162</v>
      </c>
      <c r="B56" s="278">
        <v>20.8</v>
      </c>
      <c r="C56" s="278">
        <v>21</v>
      </c>
      <c r="D56" s="278">
        <v>20</v>
      </c>
      <c r="E56" s="278">
        <v>21.4</v>
      </c>
      <c r="F56" s="278">
        <v>22.3</v>
      </c>
      <c r="G56" s="278">
        <v>23</v>
      </c>
      <c r="H56" s="278">
        <v>21.7</v>
      </c>
      <c r="I56" s="278">
        <v>19.7</v>
      </c>
      <c r="J56" s="278">
        <v>20.4</v>
      </c>
      <c r="K56" s="278">
        <v>20.8</v>
      </c>
      <c r="L56" s="278">
        <v>21.3</v>
      </c>
      <c r="M56" s="278">
        <v>20.3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170</v>
      </c>
      <c r="B57" s="278">
        <v>21.1</v>
      </c>
      <c r="C57" s="278">
        <v>21.7</v>
      </c>
      <c r="D57" s="278">
        <v>20.3</v>
      </c>
      <c r="E57" s="278">
        <v>20.5</v>
      </c>
      <c r="F57" s="278">
        <v>21.1</v>
      </c>
      <c r="G57" s="278">
        <v>21.5</v>
      </c>
      <c r="H57" s="278">
        <v>21</v>
      </c>
      <c r="I57" s="278">
        <v>21</v>
      </c>
      <c r="J57" s="278">
        <v>20.9</v>
      </c>
      <c r="K57" s="278">
        <v>21.5</v>
      </c>
      <c r="L57" s="278">
        <v>21.2</v>
      </c>
      <c r="M57" s="278">
        <v>20.9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224</v>
      </c>
      <c r="B58" s="278">
        <v>21.6</v>
      </c>
      <c r="C58" s="278">
        <v>21.5</v>
      </c>
      <c r="D58" s="278">
        <v>20.6</v>
      </c>
      <c r="E58" s="278">
        <v>21.7</v>
      </c>
      <c r="F58" s="278">
        <v>21</v>
      </c>
      <c r="G58" s="278"/>
      <c r="H58" s="278"/>
      <c r="I58" s="278"/>
      <c r="J58" s="278"/>
      <c r="K58" s="278"/>
      <c r="L58" s="278"/>
      <c r="M58" s="278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135</v>
      </c>
      <c r="C83" s="11" t="s">
        <v>136</v>
      </c>
      <c r="D83" s="11" t="s">
        <v>137</v>
      </c>
      <c r="E83" s="11" t="s">
        <v>138</v>
      </c>
      <c r="F83" s="11" t="s">
        <v>139</v>
      </c>
      <c r="G83" s="11" t="s">
        <v>140</v>
      </c>
      <c r="H83" s="11" t="s">
        <v>141</v>
      </c>
      <c r="I83" s="11" t="s">
        <v>142</v>
      </c>
      <c r="J83" s="11" t="s">
        <v>143</v>
      </c>
      <c r="K83" s="11" t="s">
        <v>144</v>
      </c>
      <c r="L83" s="11" t="s">
        <v>145</v>
      </c>
      <c r="M83" s="11" t="s">
        <v>146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147</v>
      </c>
      <c r="B84" s="269">
        <v>52.2</v>
      </c>
      <c r="C84" s="269">
        <v>52.5</v>
      </c>
      <c r="D84" s="269">
        <v>60.7</v>
      </c>
      <c r="E84" s="269">
        <v>54.9</v>
      </c>
      <c r="F84" s="269">
        <v>49.9</v>
      </c>
      <c r="G84" s="269">
        <v>57.4</v>
      </c>
      <c r="H84" s="269">
        <v>54.2</v>
      </c>
      <c r="I84" s="269">
        <v>47.3</v>
      </c>
      <c r="J84" s="269">
        <v>56.1</v>
      </c>
      <c r="K84" s="269">
        <v>58.2</v>
      </c>
      <c r="L84" s="269">
        <v>56</v>
      </c>
      <c r="M84" s="269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163</v>
      </c>
      <c r="B85" s="269">
        <v>48.8</v>
      </c>
      <c r="C85" s="269">
        <v>47.7</v>
      </c>
      <c r="D85" s="269">
        <v>54.8</v>
      </c>
      <c r="E85" s="269">
        <v>53.1</v>
      </c>
      <c r="F85" s="269">
        <v>54.2</v>
      </c>
      <c r="G85" s="269">
        <v>54.3</v>
      </c>
      <c r="H85" s="269">
        <v>58.7</v>
      </c>
      <c r="I85" s="269">
        <v>58.7</v>
      </c>
      <c r="J85" s="269">
        <v>58.7</v>
      </c>
      <c r="K85" s="269">
        <v>62.2</v>
      </c>
      <c r="L85" s="269">
        <v>65.3</v>
      </c>
      <c r="M85" s="269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149</v>
      </c>
      <c r="B86" s="269">
        <v>58.2</v>
      </c>
      <c r="C86" s="269">
        <v>57.6</v>
      </c>
      <c r="D86" s="269">
        <v>69.8</v>
      </c>
      <c r="E86" s="269">
        <v>70.8</v>
      </c>
      <c r="F86" s="269">
        <v>60.1</v>
      </c>
      <c r="G86" s="269">
        <v>69.3</v>
      </c>
      <c r="H86" s="269">
        <v>67.3</v>
      </c>
      <c r="I86" s="269">
        <v>62</v>
      </c>
      <c r="J86" s="269">
        <v>70.9</v>
      </c>
      <c r="K86" s="269">
        <v>69.5</v>
      </c>
      <c r="L86" s="269">
        <v>70</v>
      </c>
      <c r="M86" s="269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170</v>
      </c>
      <c r="B87" s="269">
        <v>58.9</v>
      </c>
      <c r="C87" s="269">
        <v>60.2</v>
      </c>
      <c r="D87" s="269">
        <v>74.4</v>
      </c>
      <c r="E87" s="269">
        <v>68.2</v>
      </c>
      <c r="F87" s="269">
        <v>67.6</v>
      </c>
      <c r="G87" s="269">
        <v>74.5</v>
      </c>
      <c r="H87" s="269">
        <v>73</v>
      </c>
      <c r="I87" s="269">
        <v>66.4</v>
      </c>
      <c r="J87" s="269">
        <v>69.5</v>
      </c>
      <c r="K87" s="269">
        <v>71.6</v>
      </c>
      <c r="L87" s="269">
        <v>69.7</v>
      </c>
      <c r="M87" s="269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224</v>
      </c>
      <c r="B88" s="269">
        <v>60.5</v>
      </c>
      <c r="C88" s="269">
        <v>71.2</v>
      </c>
      <c r="D88" s="269">
        <v>80.9</v>
      </c>
      <c r="E88" s="269">
        <v>76.2</v>
      </c>
      <c r="F88" s="269">
        <v>79.7</v>
      </c>
      <c r="G88" s="269"/>
      <c r="H88" s="269"/>
      <c r="I88" s="269"/>
      <c r="J88" s="269"/>
      <c r="K88" s="269"/>
      <c r="L88" s="269"/>
      <c r="M88" s="269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35" t="s">
        <v>220</v>
      </c>
      <c r="F1" s="264"/>
      <c r="G1" s="264"/>
      <c r="H1" s="264"/>
    </row>
    <row r="2" ht="13.5">
      <c r="A2" s="429"/>
    </row>
    <row r="3" spans="1:3" ht="17.25">
      <c r="A3" s="429"/>
      <c r="C3" s="264"/>
    </row>
    <row r="4" spans="1:13" ht="17.25">
      <c r="A4" s="429"/>
      <c r="J4" s="264"/>
      <c r="K4" s="264"/>
      <c r="L4" s="264"/>
      <c r="M4" s="264"/>
    </row>
    <row r="5" ht="13.5">
      <c r="A5" s="429"/>
    </row>
    <row r="6" ht="13.5">
      <c r="A6" s="429"/>
    </row>
    <row r="7" ht="13.5">
      <c r="A7" s="429"/>
    </row>
    <row r="8" ht="13.5">
      <c r="A8" s="429"/>
    </row>
    <row r="9" ht="13.5">
      <c r="A9" s="429"/>
    </row>
    <row r="10" ht="13.5">
      <c r="A10" s="429"/>
    </row>
    <row r="11" ht="13.5">
      <c r="A11" s="429"/>
    </row>
    <row r="12" ht="13.5">
      <c r="A12" s="429"/>
    </row>
    <row r="13" ht="13.5">
      <c r="A13" s="429"/>
    </row>
    <row r="14" ht="13.5">
      <c r="A14" s="429"/>
    </row>
    <row r="15" ht="13.5">
      <c r="A15" s="429"/>
    </row>
    <row r="16" ht="13.5">
      <c r="A16" s="429"/>
    </row>
    <row r="17" ht="13.5">
      <c r="A17" s="429"/>
    </row>
    <row r="18" ht="13.5">
      <c r="A18" s="429"/>
    </row>
    <row r="19" ht="13.5">
      <c r="A19" s="429"/>
    </row>
    <row r="20" ht="13.5">
      <c r="A20" s="429"/>
    </row>
    <row r="21" ht="13.5">
      <c r="A21" s="429"/>
    </row>
    <row r="22" ht="13.5">
      <c r="A22" s="429"/>
    </row>
    <row r="23" ht="13.5">
      <c r="A23" s="429"/>
    </row>
    <row r="24" ht="13.5">
      <c r="A24" s="429"/>
    </row>
    <row r="25" ht="13.5">
      <c r="A25" s="429"/>
    </row>
    <row r="26" ht="13.5">
      <c r="A26" s="429"/>
    </row>
    <row r="27" ht="13.5">
      <c r="A27" s="429"/>
    </row>
    <row r="28" ht="13.5">
      <c r="A28" s="429"/>
    </row>
    <row r="29" ht="13.5">
      <c r="A29" s="429"/>
    </row>
    <row r="30" ht="13.5">
      <c r="A30" s="429"/>
    </row>
    <row r="31" ht="13.5">
      <c r="A31" s="429"/>
    </row>
    <row r="32" ht="13.5">
      <c r="A32" s="429"/>
    </row>
    <row r="33" ht="13.5">
      <c r="A33" s="429"/>
    </row>
    <row r="34" ht="13.5">
      <c r="A34" s="429"/>
    </row>
    <row r="35" spans="1:15" s="59" customFormat="1" ht="19.5" customHeight="1">
      <c r="A35" s="429"/>
      <c r="B35" s="12"/>
      <c r="C35" s="265" t="s">
        <v>150</v>
      </c>
      <c r="D35" s="265" t="s">
        <v>151</v>
      </c>
      <c r="E35" s="265" t="s">
        <v>152</v>
      </c>
      <c r="F35" s="265" t="s">
        <v>153</v>
      </c>
      <c r="G35" s="265" t="s">
        <v>154</v>
      </c>
      <c r="H35" s="265" t="s">
        <v>222</v>
      </c>
      <c r="I35" s="265" t="s">
        <v>221</v>
      </c>
      <c r="J35" s="265" t="s">
        <v>155</v>
      </c>
      <c r="K35" s="265" t="s">
        <v>223</v>
      </c>
      <c r="L35" s="11" t="s">
        <v>170</v>
      </c>
      <c r="M35" s="11" t="s">
        <v>246</v>
      </c>
      <c r="N35" s="65"/>
      <c r="O35" s="266"/>
    </row>
    <row r="36" spans="1:15" ht="19.5" customHeight="1">
      <c r="A36" s="429"/>
      <c r="B36" s="413" t="s">
        <v>156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110.5</v>
      </c>
      <c r="N36" s="1"/>
      <c r="O36" s="1"/>
    </row>
    <row r="37" spans="1:15" ht="19.5" customHeight="1">
      <c r="A37" s="429"/>
      <c r="B37" s="413" t="s">
        <v>157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207.2</v>
      </c>
      <c r="N37" s="1"/>
      <c r="O37" s="1"/>
    </row>
    <row r="38" spans="1:13" ht="19.5" customHeight="1">
      <c r="A38" s="429"/>
      <c r="B38" s="413" t="s">
        <v>219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178</v>
      </c>
    </row>
    <row r="40" ht="13.5">
      <c r="D40" s="36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197398</v>
      </c>
      <c r="K2" s="7" t="s">
        <v>11</v>
      </c>
      <c r="L2" s="6">
        <f aca="true" t="shared" si="0" ref="L2:L7">SUM(J2)</f>
        <v>197398</v>
      </c>
      <c r="M2" s="6">
        <v>135225</v>
      </c>
    </row>
    <row r="3" spans="10:13" ht="13.5">
      <c r="J3" s="6">
        <v>375374</v>
      </c>
      <c r="K3" s="5" t="s">
        <v>12</v>
      </c>
      <c r="L3" s="6">
        <f t="shared" si="0"/>
        <v>375374</v>
      </c>
      <c r="M3" s="6">
        <v>227098</v>
      </c>
    </row>
    <row r="4" spans="10:13" ht="13.5">
      <c r="J4" s="6">
        <v>417179</v>
      </c>
      <c r="K4" s="5" t="s">
        <v>13</v>
      </c>
      <c r="L4" s="6">
        <f t="shared" si="0"/>
        <v>417179</v>
      </c>
      <c r="M4" s="6">
        <v>236981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63133</v>
      </c>
    </row>
    <row r="6" spans="10:13" ht="13.5">
      <c r="J6" s="6">
        <v>382915</v>
      </c>
      <c r="K6" s="5" t="s">
        <v>15</v>
      </c>
      <c r="L6" s="6">
        <f t="shared" si="0"/>
        <v>382915</v>
      </c>
      <c r="M6" s="6">
        <v>271136</v>
      </c>
    </row>
    <row r="7" spans="10:13" ht="13.5">
      <c r="J7" s="6">
        <v>594870</v>
      </c>
      <c r="K7" s="5" t="s">
        <v>16</v>
      </c>
      <c r="L7" s="6">
        <f t="shared" si="0"/>
        <v>594870</v>
      </c>
      <c r="M7" s="6">
        <v>389389</v>
      </c>
    </row>
    <row r="8" spans="10:13" ht="13.5">
      <c r="J8" s="6">
        <f>SUM(J2:J7)</f>
        <v>2071532</v>
      </c>
      <c r="K8" s="5" t="s">
        <v>9</v>
      </c>
      <c r="L8" s="69">
        <f>SUM(L2:L7)</f>
        <v>2071532</v>
      </c>
      <c r="M8" s="6">
        <f>SUM(M2:M7)</f>
        <v>1322962</v>
      </c>
    </row>
    <row r="10" spans="10:13" ht="13.5">
      <c r="J10" t="s">
        <v>108</v>
      </c>
      <c r="L10" t="s">
        <v>128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135225</v>
      </c>
      <c r="M11" s="6">
        <f>SUM(N11-L11)</f>
        <v>62173</v>
      </c>
      <c r="N11" s="6">
        <f>SUM(L2)</f>
        <v>197398</v>
      </c>
    </row>
    <row r="12" spans="11:14" ht="13.5">
      <c r="K12" s="5" t="s">
        <v>12</v>
      </c>
      <c r="L12" s="6">
        <f t="shared" si="1"/>
        <v>227098</v>
      </c>
      <c r="M12" s="6">
        <f aca="true" t="shared" si="2" ref="M12:M17">SUM(N12-L12)</f>
        <v>148276</v>
      </c>
      <c r="N12" s="6">
        <f aca="true" t="shared" si="3" ref="N12:N17">SUM(L3)</f>
        <v>375374</v>
      </c>
    </row>
    <row r="13" spans="11:14" ht="13.5">
      <c r="K13" s="5" t="s">
        <v>13</v>
      </c>
      <c r="L13" s="6">
        <f t="shared" si="1"/>
        <v>236981</v>
      </c>
      <c r="M13" s="6">
        <f t="shared" si="2"/>
        <v>180198</v>
      </c>
      <c r="N13" s="6">
        <f t="shared" si="3"/>
        <v>417179</v>
      </c>
    </row>
    <row r="14" spans="11:14" ht="13.5">
      <c r="K14" s="5" t="s">
        <v>14</v>
      </c>
      <c r="L14" s="6">
        <f t="shared" si="1"/>
        <v>63133</v>
      </c>
      <c r="M14" s="6">
        <f t="shared" si="2"/>
        <v>40663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271136</v>
      </c>
      <c r="M15" s="6">
        <f t="shared" si="2"/>
        <v>111779</v>
      </c>
      <c r="N15" s="6">
        <f t="shared" si="3"/>
        <v>382915</v>
      </c>
    </row>
    <row r="16" spans="11:14" ht="13.5">
      <c r="K16" s="5" t="s">
        <v>16</v>
      </c>
      <c r="L16" s="6">
        <f t="shared" si="1"/>
        <v>389389</v>
      </c>
      <c r="M16" s="6">
        <f t="shared" si="2"/>
        <v>205481</v>
      </c>
      <c r="N16" s="6">
        <f t="shared" si="3"/>
        <v>594870</v>
      </c>
    </row>
    <row r="17" spans="11:14" ht="13.5">
      <c r="K17" s="5" t="s">
        <v>9</v>
      </c>
      <c r="L17" s="6">
        <f>SUM(L11:L16)</f>
        <v>1322962</v>
      </c>
      <c r="M17" s="6">
        <f t="shared" si="2"/>
        <v>748570</v>
      </c>
      <c r="N17" s="6">
        <f t="shared" si="3"/>
        <v>2071532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36" t="s">
        <v>17</v>
      </c>
      <c r="D56" s="437"/>
      <c r="E56" s="436" t="s">
        <v>65</v>
      </c>
      <c r="F56" s="437"/>
      <c r="G56" s="440" t="s">
        <v>64</v>
      </c>
      <c r="H56" s="436" t="s">
        <v>66</v>
      </c>
      <c r="I56" s="437"/>
    </row>
    <row r="57" spans="1:9" ht="14.25">
      <c r="A57" s="53" t="s">
        <v>71</v>
      </c>
      <c r="B57" s="54"/>
      <c r="C57" s="438"/>
      <c r="D57" s="439"/>
      <c r="E57" s="438"/>
      <c r="F57" s="439"/>
      <c r="G57" s="441"/>
      <c r="H57" s="438"/>
      <c r="I57" s="439"/>
    </row>
    <row r="58" spans="1:9" ht="19.5" customHeight="1">
      <c r="A58" s="58" t="s">
        <v>100</v>
      </c>
      <c r="B58" s="55"/>
      <c r="C58" s="444" t="s">
        <v>247</v>
      </c>
      <c r="D58" s="443"/>
      <c r="E58" s="445" t="s">
        <v>248</v>
      </c>
      <c r="F58" s="443"/>
      <c r="G58" s="130">
        <v>17.8</v>
      </c>
      <c r="H58" s="56"/>
      <c r="I58" s="57"/>
    </row>
    <row r="59" spans="1:9" ht="19.5" customHeight="1">
      <c r="A59" s="58" t="s">
        <v>67</v>
      </c>
      <c r="B59" s="55"/>
      <c r="C59" s="442" t="s">
        <v>69</v>
      </c>
      <c r="D59" s="443"/>
      <c r="E59" s="445" t="s">
        <v>249</v>
      </c>
      <c r="F59" s="443"/>
      <c r="G59" s="138">
        <v>34.9</v>
      </c>
      <c r="H59" s="56"/>
      <c r="I59" s="57"/>
    </row>
    <row r="60" spans="1:9" ht="19.5" customHeight="1">
      <c r="A60" s="58" t="s">
        <v>68</v>
      </c>
      <c r="B60" s="55"/>
      <c r="C60" s="445" t="s">
        <v>207</v>
      </c>
      <c r="D60" s="446"/>
      <c r="E60" s="442" t="s">
        <v>250</v>
      </c>
      <c r="F60" s="443"/>
      <c r="G60" s="130">
        <v>65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67"/>
    </row>
    <row r="3" spans="1:2" ht="9.75" customHeight="1">
      <c r="A3" s="38"/>
      <c r="B3" s="38"/>
    </row>
    <row r="4" spans="10:13" ht="9.75" customHeight="1">
      <c r="J4" s="264"/>
      <c r="K4" s="3"/>
      <c r="L4" s="3"/>
      <c r="M4" s="129"/>
    </row>
    <row r="20" ht="9.75" customHeight="1">
      <c r="AI20" s="268"/>
    </row>
    <row r="25" spans="1:35" s="268" customFormat="1" ht="9.75" customHeight="1">
      <c r="A25" s="269"/>
      <c r="B25" s="269" t="s">
        <v>135</v>
      </c>
      <c r="C25" s="269" t="s">
        <v>136</v>
      </c>
      <c r="D25" s="269" t="s">
        <v>137</v>
      </c>
      <c r="E25" s="269" t="s">
        <v>138</v>
      </c>
      <c r="F25" s="269" t="s">
        <v>139</v>
      </c>
      <c r="G25" s="269" t="s">
        <v>140</v>
      </c>
      <c r="H25" s="269" t="s">
        <v>141</v>
      </c>
      <c r="I25" s="269" t="s">
        <v>142</v>
      </c>
      <c r="J25" s="269" t="s">
        <v>143</v>
      </c>
      <c r="K25" s="269" t="s">
        <v>144</v>
      </c>
      <c r="L25" s="269" t="s">
        <v>145</v>
      </c>
      <c r="M25" s="269" t="s">
        <v>146</v>
      </c>
      <c r="AI25"/>
    </row>
    <row r="26" spans="1:13" ht="9.75" customHeight="1">
      <c r="A26" s="10" t="s">
        <v>147</v>
      </c>
      <c r="B26" s="269">
        <v>65.1</v>
      </c>
      <c r="C26" s="269">
        <v>72.2</v>
      </c>
      <c r="D26" s="269">
        <v>82.7</v>
      </c>
      <c r="E26" s="269">
        <v>80.1</v>
      </c>
      <c r="F26" s="269">
        <v>82.3</v>
      </c>
      <c r="G26" s="269">
        <v>86</v>
      </c>
      <c r="H26" s="269">
        <v>83.8</v>
      </c>
      <c r="I26" s="269">
        <v>67</v>
      </c>
      <c r="J26" s="269">
        <v>78.6</v>
      </c>
      <c r="K26" s="269">
        <v>79.7</v>
      </c>
      <c r="L26" s="269">
        <v>77.3</v>
      </c>
      <c r="M26" s="269">
        <v>74.3</v>
      </c>
    </row>
    <row r="27" spans="1:13" ht="9.75" customHeight="1">
      <c r="A27" s="10" t="s">
        <v>148</v>
      </c>
      <c r="B27" s="269">
        <v>71.7</v>
      </c>
      <c r="C27" s="269">
        <v>74.6</v>
      </c>
      <c r="D27" s="269">
        <v>84.6</v>
      </c>
      <c r="E27" s="269">
        <v>88.4</v>
      </c>
      <c r="F27" s="269">
        <v>82.6</v>
      </c>
      <c r="G27" s="269">
        <v>87.5</v>
      </c>
      <c r="H27" s="269">
        <v>85.2</v>
      </c>
      <c r="I27" s="269">
        <v>81.2</v>
      </c>
      <c r="J27" s="269">
        <v>75.8</v>
      </c>
      <c r="K27" s="269">
        <v>81</v>
      </c>
      <c r="L27" s="269">
        <v>81.8</v>
      </c>
      <c r="M27" s="269">
        <v>78.8</v>
      </c>
    </row>
    <row r="28" spans="1:13" ht="9.75" customHeight="1">
      <c r="A28" s="10" t="s">
        <v>149</v>
      </c>
      <c r="B28" s="269">
        <v>70.4</v>
      </c>
      <c r="C28" s="269">
        <v>73.6</v>
      </c>
      <c r="D28" s="271">
        <v>80</v>
      </c>
      <c r="E28" s="269">
        <v>89.5</v>
      </c>
      <c r="F28" s="269">
        <v>86.8</v>
      </c>
      <c r="G28" s="269">
        <v>93.7</v>
      </c>
      <c r="H28" s="269">
        <v>87</v>
      </c>
      <c r="I28" s="269">
        <v>78.2</v>
      </c>
      <c r="J28" s="269">
        <v>80.5</v>
      </c>
      <c r="K28" s="269">
        <v>79.8</v>
      </c>
      <c r="L28" s="269">
        <v>78.1</v>
      </c>
      <c r="M28" s="269">
        <v>76.7</v>
      </c>
    </row>
    <row r="29" spans="1:13" ht="9.75" customHeight="1">
      <c r="A29" s="10" t="s">
        <v>158</v>
      </c>
      <c r="B29" s="269">
        <v>67.2</v>
      </c>
      <c r="C29" s="269">
        <v>70.1</v>
      </c>
      <c r="D29" s="271">
        <v>81.3</v>
      </c>
      <c r="E29" s="269">
        <v>80</v>
      </c>
      <c r="F29" s="269">
        <v>82.1</v>
      </c>
      <c r="G29" s="269">
        <v>84.3</v>
      </c>
      <c r="H29" s="269">
        <v>79.1</v>
      </c>
      <c r="I29" s="269">
        <v>76</v>
      </c>
      <c r="J29" s="269">
        <v>76.7</v>
      </c>
      <c r="K29" s="269">
        <v>77.5</v>
      </c>
      <c r="L29" s="269">
        <v>77.2</v>
      </c>
      <c r="M29" s="269">
        <v>74.1</v>
      </c>
    </row>
    <row r="30" spans="1:13" ht="9.75" customHeight="1">
      <c r="A30" s="10" t="s">
        <v>224</v>
      </c>
      <c r="B30" s="269">
        <v>70.3</v>
      </c>
      <c r="C30" s="269">
        <v>72.8</v>
      </c>
      <c r="D30" s="271">
        <v>83.8</v>
      </c>
      <c r="E30" s="269">
        <v>83.2</v>
      </c>
      <c r="F30" s="269">
        <v>86.4</v>
      </c>
      <c r="G30" s="269"/>
      <c r="H30" s="269"/>
      <c r="I30" s="269"/>
      <c r="J30" s="269"/>
      <c r="K30" s="269"/>
      <c r="L30" s="269"/>
      <c r="M30" s="269"/>
    </row>
    <row r="31" spans="2:13" s="1" customFormat="1" ht="9.75" customHeight="1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69"/>
      <c r="B55" s="269" t="s">
        <v>135</v>
      </c>
      <c r="C55" s="269" t="s">
        <v>136</v>
      </c>
      <c r="D55" s="269" t="s">
        <v>137</v>
      </c>
      <c r="E55" s="269" t="s">
        <v>138</v>
      </c>
      <c r="F55" s="269" t="s">
        <v>139</v>
      </c>
      <c r="G55" s="269" t="s">
        <v>140</v>
      </c>
      <c r="H55" s="269" t="s">
        <v>141</v>
      </c>
      <c r="I55" s="269" t="s">
        <v>142</v>
      </c>
      <c r="J55" s="269" t="s">
        <v>143</v>
      </c>
      <c r="K55" s="269" t="s">
        <v>144</v>
      </c>
      <c r="L55" s="269" t="s">
        <v>145</v>
      </c>
      <c r="M55" s="269" t="s">
        <v>146</v>
      </c>
    </row>
    <row r="56" spans="1:13" ht="9.75" customHeight="1">
      <c r="A56" s="10" t="s">
        <v>147</v>
      </c>
      <c r="B56" s="269">
        <v>110.7</v>
      </c>
      <c r="C56" s="269">
        <v>112.7</v>
      </c>
      <c r="D56" s="269">
        <v>113</v>
      </c>
      <c r="E56" s="269">
        <v>113.9</v>
      </c>
      <c r="F56" s="269">
        <v>117.3</v>
      </c>
      <c r="G56" s="269">
        <v>118.4</v>
      </c>
      <c r="H56" s="269">
        <v>116.1</v>
      </c>
      <c r="I56" s="269">
        <v>111.7</v>
      </c>
      <c r="J56" s="270">
        <v>110.7</v>
      </c>
      <c r="K56" s="269">
        <v>110.5</v>
      </c>
      <c r="L56" s="269">
        <v>112.5</v>
      </c>
      <c r="M56" s="269">
        <v>108.3</v>
      </c>
    </row>
    <row r="57" spans="1:13" ht="9.75" customHeight="1">
      <c r="A57" s="10" t="s">
        <v>148</v>
      </c>
      <c r="B57" s="269">
        <v>113</v>
      </c>
      <c r="C57" s="269">
        <v>114.1</v>
      </c>
      <c r="D57" s="269">
        <v>112.6</v>
      </c>
      <c r="E57" s="269">
        <v>114.8</v>
      </c>
      <c r="F57" s="269">
        <v>115.7</v>
      </c>
      <c r="G57" s="269">
        <v>116.8</v>
      </c>
      <c r="H57" s="269">
        <v>110.8</v>
      </c>
      <c r="I57" s="269">
        <v>114.7</v>
      </c>
      <c r="J57" s="270">
        <v>110.5</v>
      </c>
      <c r="K57" s="269">
        <v>115.6</v>
      </c>
      <c r="L57" s="269">
        <v>117.5</v>
      </c>
      <c r="M57" s="269">
        <v>113.2</v>
      </c>
    </row>
    <row r="58" spans="1:13" ht="9.75" customHeight="1">
      <c r="A58" s="10" t="s">
        <v>159</v>
      </c>
      <c r="B58" s="269">
        <v>115.3</v>
      </c>
      <c r="C58" s="269">
        <v>117.2</v>
      </c>
      <c r="D58" s="269">
        <v>111.2</v>
      </c>
      <c r="E58" s="269">
        <v>115.9</v>
      </c>
      <c r="F58" s="269">
        <v>120.8</v>
      </c>
      <c r="G58" s="269">
        <v>121</v>
      </c>
      <c r="H58" s="269">
        <v>116.7</v>
      </c>
      <c r="I58" s="269">
        <v>113.9</v>
      </c>
      <c r="J58" s="270">
        <v>113.5</v>
      </c>
      <c r="K58" s="269">
        <v>114.8</v>
      </c>
      <c r="L58" s="269">
        <v>112</v>
      </c>
      <c r="M58" s="269">
        <v>108.4</v>
      </c>
    </row>
    <row r="59" spans="1:13" ht="9.75" customHeight="1">
      <c r="A59" s="10" t="s">
        <v>160</v>
      </c>
      <c r="B59" s="269">
        <v>109.8</v>
      </c>
      <c r="C59" s="269">
        <v>110.7</v>
      </c>
      <c r="D59" s="269">
        <v>109.8</v>
      </c>
      <c r="E59" s="269">
        <v>109.2</v>
      </c>
      <c r="F59" s="269">
        <v>114.7</v>
      </c>
      <c r="G59" s="269">
        <v>114.5</v>
      </c>
      <c r="H59" s="269">
        <v>110.4</v>
      </c>
      <c r="I59" s="269">
        <v>109.7</v>
      </c>
      <c r="J59" s="270">
        <v>109.6</v>
      </c>
      <c r="K59" s="269">
        <v>110.3</v>
      </c>
      <c r="L59" s="269">
        <v>108.6</v>
      </c>
      <c r="M59" s="269">
        <v>103.4</v>
      </c>
    </row>
    <row r="60" spans="1:13" ht="10.5" customHeight="1">
      <c r="A60" s="10" t="s">
        <v>224</v>
      </c>
      <c r="B60" s="269">
        <v>108.7</v>
      </c>
      <c r="C60" s="269">
        <v>110.2</v>
      </c>
      <c r="D60" s="269">
        <v>109.7</v>
      </c>
      <c r="E60" s="269">
        <v>110.8</v>
      </c>
      <c r="F60" s="269">
        <v>112.8</v>
      </c>
      <c r="G60" s="269"/>
      <c r="H60" s="269"/>
      <c r="I60" s="269"/>
      <c r="J60" s="270"/>
      <c r="K60" s="269"/>
      <c r="L60" s="269"/>
      <c r="M60" s="269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69"/>
      <c r="B85" s="269" t="s">
        <v>135</v>
      </c>
      <c r="C85" s="269" t="s">
        <v>136</v>
      </c>
      <c r="D85" s="269" t="s">
        <v>137</v>
      </c>
      <c r="E85" s="269" t="s">
        <v>138</v>
      </c>
      <c r="F85" s="269" t="s">
        <v>139</v>
      </c>
      <c r="G85" s="269" t="s">
        <v>140</v>
      </c>
      <c r="H85" s="269" t="s">
        <v>141</v>
      </c>
      <c r="I85" s="269" t="s">
        <v>142</v>
      </c>
      <c r="J85" s="269" t="s">
        <v>143</v>
      </c>
      <c r="K85" s="269" t="s">
        <v>144</v>
      </c>
      <c r="L85" s="269" t="s">
        <v>145</v>
      </c>
      <c r="M85" s="269" t="s">
        <v>146</v>
      </c>
    </row>
    <row r="86" spans="1:13" ht="9.75" customHeight="1">
      <c r="A86" s="11" t="s">
        <v>147</v>
      </c>
      <c r="B86" s="269">
        <v>59</v>
      </c>
      <c r="C86" s="269">
        <v>63.8</v>
      </c>
      <c r="D86" s="269">
        <v>73.2</v>
      </c>
      <c r="E86" s="269">
        <v>70.2</v>
      </c>
      <c r="F86" s="269">
        <v>69.7</v>
      </c>
      <c r="G86" s="269">
        <v>72.5</v>
      </c>
      <c r="H86" s="269">
        <v>72.4</v>
      </c>
      <c r="I86" s="269">
        <v>60.8</v>
      </c>
      <c r="J86" s="270">
        <v>71.1</v>
      </c>
      <c r="K86" s="269">
        <v>72.2</v>
      </c>
      <c r="L86" s="269">
        <v>68.4</v>
      </c>
      <c r="M86" s="269">
        <v>69.2</v>
      </c>
    </row>
    <row r="87" spans="1:25" ht="9.75" customHeight="1">
      <c r="A87" s="11" t="s">
        <v>148</v>
      </c>
      <c r="B87" s="269">
        <v>62.6</v>
      </c>
      <c r="C87" s="269">
        <v>65.3</v>
      </c>
      <c r="D87" s="269">
        <v>75.3</v>
      </c>
      <c r="E87" s="269">
        <v>76.8</v>
      </c>
      <c r="F87" s="269">
        <v>71.3</v>
      </c>
      <c r="G87" s="269">
        <v>74.7</v>
      </c>
      <c r="H87" s="269">
        <v>77.6</v>
      </c>
      <c r="I87" s="269">
        <v>70.3</v>
      </c>
      <c r="J87" s="270">
        <v>69.2</v>
      </c>
      <c r="K87" s="269">
        <v>69.4</v>
      </c>
      <c r="L87" s="269">
        <v>69.3</v>
      </c>
      <c r="M87" s="269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74"/>
    </row>
    <row r="88" spans="1:25" ht="9.75" customHeight="1">
      <c r="A88" s="11" t="s">
        <v>161</v>
      </c>
      <c r="B88" s="269">
        <v>60.7</v>
      </c>
      <c r="C88" s="269">
        <v>62.5</v>
      </c>
      <c r="D88" s="269">
        <v>72.7</v>
      </c>
      <c r="E88" s="269">
        <v>76.8</v>
      </c>
      <c r="F88" s="269">
        <v>71.3</v>
      </c>
      <c r="G88" s="269">
        <v>77.4</v>
      </c>
      <c r="H88" s="269">
        <v>75</v>
      </c>
      <c r="I88" s="269">
        <v>69</v>
      </c>
      <c r="J88" s="270">
        <v>71</v>
      </c>
      <c r="K88" s="269">
        <v>69.4</v>
      </c>
      <c r="L88" s="269">
        <v>70.2</v>
      </c>
      <c r="M88" s="269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74"/>
    </row>
    <row r="89" spans="1:25" ht="9.75" customHeight="1">
      <c r="A89" s="11" t="s">
        <v>160</v>
      </c>
      <c r="B89" s="269">
        <v>61</v>
      </c>
      <c r="C89" s="269">
        <v>63.2</v>
      </c>
      <c r="D89" s="269">
        <v>74.1</v>
      </c>
      <c r="E89" s="269">
        <v>73.3</v>
      </c>
      <c r="F89" s="269">
        <v>70.9</v>
      </c>
      <c r="G89" s="269">
        <v>73.6</v>
      </c>
      <c r="H89" s="269">
        <v>72.2</v>
      </c>
      <c r="I89" s="269">
        <v>69.3</v>
      </c>
      <c r="J89" s="270">
        <v>70</v>
      </c>
      <c r="K89" s="269">
        <v>70.2</v>
      </c>
      <c r="L89" s="269">
        <v>71.3</v>
      </c>
      <c r="M89" s="269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224</v>
      </c>
      <c r="B90" s="269">
        <v>63.8</v>
      </c>
      <c r="C90" s="269">
        <v>65.8</v>
      </c>
      <c r="D90" s="269">
        <v>76.4</v>
      </c>
      <c r="E90" s="269">
        <v>74.9</v>
      </c>
      <c r="F90" s="269">
        <v>76.4</v>
      </c>
      <c r="G90" s="269"/>
      <c r="H90" s="269"/>
      <c r="I90" s="269"/>
      <c r="J90" s="270"/>
      <c r="K90" s="269"/>
      <c r="L90" s="269"/>
      <c r="M90" s="269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3"/>
      <c r="L91" s="275"/>
      <c r="M91" s="27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47" t="s">
        <v>251</v>
      </c>
      <c r="B1" s="447"/>
      <c r="C1" s="447"/>
      <c r="D1" s="447"/>
      <c r="E1" s="447"/>
      <c r="F1" s="447"/>
      <c r="G1" s="447"/>
      <c r="M1" s="22"/>
      <c r="N1" t="s">
        <v>225</v>
      </c>
      <c r="O1" s="181"/>
      <c r="P1" s="67"/>
      <c r="Q1" s="184" t="s">
        <v>226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65" t="s">
        <v>21</v>
      </c>
      <c r="J2" s="12" t="s">
        <v>109</v>
      </c>
      <c r="K2" s="5" t="s">
        <v>58</v>
      </c>
      <c r="L2" s="5"/>
      <c r="M2" s="12" t="s">
        <v>21</v>
      </c>
      <c r="N2" s="12"/>
      <c r="O2" s="146"/>
      <c r="P2" s="134"/>
      <c r="Q2" s="143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52" t="s">
        <v>43</v>
      </c>
      <c r="J3" s="17">
        <v>178946</v>
      </c>
      <c r="K3" s="20">
        <v>1</v>
      </c>
      <c r="L3" s="5">
        <f>SUM(H3)</f>
        <v>26</v>
      </c>
      <c r="M3" s="352" t="s">
        <v>43</v>
      </c>
      <c r="N3" s="17">
        <f>SUM(J3)</f>
        <v>178946</v>
      </c>
      <c r="O3" s="5">
        <f>SUM(H3)</f>
        <v>26</v>
      </c>
      <c r="P3" s="352" t="s">
        <v>43</v>
      </c>
      <c r="Q3" s="142">
        <v>155320</v>
      </c>
    </row>
    <row r="4" spans="8:17" ht="13.5" customHeight="1">
      <c r="H4" s="5">
        <v>33</v>
      </c>
      <c r="I4" s="352" t="s">
        <v>0</v>
      </c>
      <c r="J4" s="17">
        <v>142138</v>
      </c>
      <c r="K4" s="20">
        <v>2</v>
      </c>
      <c r="L4" s="5">
        <f aca="true" t="shared" si="0" ref="L4:L12">SUM(H4)</f>
        <v>33</v>
      </c>
      <c r="M4" s="352" t="s">
        <v>0</v>
      </c>
      <c r="N4" s="17">
        <f aca="true" t="shared" si="1" ref="N4:N12">SUM(J4)</f>
        <v>142138</v>
      </c>
      <c r="O4" s="5">
        <f aca="true" t="shared" si="2" ref="O4:O12">SUM(H4)</f>
        <v>33</v>
      </c>
      <c r="P4" s="352" t="s">
        <v>0</v>
      </c>
      <c r="Q4" s="142">
        <v>125686</v>
      </c>
    </row>
    <row r="5" spans="8:19" ht="13.5" customHeight="1">
      <c r="H5" s="5">
        <v>16</v>
      </c>
      <c r="I5" s="352" t="s">
        <v>3</v>
      </c>
      <c r="J5" s="17">
        <v>132349</v>
      </c>
      <c r="K5" s="20">
        <v>3</v>
      </c>
      <c r="L5" s="5">
        <f t="shared" si="0"/>
        <v>16</v>
      </c>
      <c r="M5" s="352" t="s">
        <v>3</v>
      </c>
      <c r="N5" s="17">
        <f t="shared" si="1"/>
        <v>132349</v>
      </c>
      <c r="O5" s="5">
        <f t="shared" si="2"/>
        <v>16</v>
      </c>
      <c r="P5" s="352" t="s">
        <v>3</v>
      </c>
      <c r="Q5" s="142">
        <v>120053</v>
      </c>
      <c r="S5" s="67"/>
    </row>
    <row r="6" spans="8:17" ht="13.5" customHeight="1">
      <c r="H6" s="134">
        <v>40</v>
      </c>
      <c r="I6" s="353" t="s">
        <v>195</v>
      </c>
      <c r="J6" s="17">
        <v>45174</v>
      </c>
      <c r="K6" s="20">
        <v>4</v>
      </c>
      <c r="L6" s="5">
        <f t="shared" si="0"/>
        <v>40</v>
      </c>
      <c r="M6" s="353" t="s">
        <v>195</v>
      </c>
      <c r="N6" s="17">
        <f t="shared" si="1"/>
        <v>45174</v>
      </c>
      <c r="O6" s="5">
        <f t="shared" si="2"/>
        <v>40</v>
      </c>
      <c r="P6" s="353" t="s">
        <v>195</v>
      </c>
      <c r="Q6" s="142">
        <v>59725</v>
      </c>
    </row>
    <row r="7" spans="8:17" ht="13.5" customHeight="1">
      <c r="H7" s="5">
        <v>34</v>
      </c>
      <c r="I7" s="352" t="s">
        <v>1</v>
      </c>
      <c r="J7" s="17">
        <v>44826</v>
      </c>
      <c r="K7" s="20">
        <v>5</v>
      </c>
      <c r="L7" s="5">
        <f t="shared" si="0"/>
        <v>34</v>
      </c>
      <c r="M7" s="352" t="s">
        <v>1</v>
      </c>
      <c r="N7" s="17">
        <f t="shared" si="1"/>
        <v>44826</v>
      </c>
      <c r="O7" s="5">
        <f t="shared" si="2"/>
        <v>34</v>
      </c>
      <c r="P7" s="352" t="s">
        <v>1</v>
      </c>
      <c r="Q7" s="142">
        <v>53305</v>
      </c>
    </row>
    <row r="8" spans="8:17" ht="13.5" customHeight="1">
      <c r="H8" s="5">
        <v>13</v>
      </c>
      <c r="I8" s="352" t="s">
        <v>7</v>
      </c>
      <c r="J8" s="17">
        <v>42575</v>
      </c>
      <c r="K8" s="20">
        <v>6</v>
      </c>
      <c r="L8" s="5">
        <f t="shared" si="0"/>
        <v>13</v>
      </c>
      <c r="M8" s="352" t="s">
        <v>7</v>
      </c>
      <c r="N8" s="17">
        <f t="shared" si="1"/>
        <v>42575</v>
      </c>
      <c r="O8" s="5">
        <f t="shared" si="2"/>
        <v>13</v>
      </c>
      <c r="P8" s="352" t="s">
        <v>7</v>
      </c>
      <c r="Q8" s="142">
        <v>24181</v>
      </c>
    </row>
    <row r="9" spans="8:17" ht="13.5" customHeight="1">
      <c r="H9" s="5">
        <v>36</v>
      </c>
      <c r="I9" s="352" t="s">
        <v>5</v>
      </c>
      <c r="J9" s="17">
        <v>38332</v>
      </c>
      <c r="K9" s="20">
        <v>7</v>
      </c>
      <c r="L9" s="5">
        <f t="shared" si="0"/>
        <v>36</v>
      </c>
      <c r="M9" s="352" t="s">
        <v>5</v>
      </c>
      <c r="N9" s="17">
        <f t="shared" si="1"/>
        <v>38332</v>
      </c>
      <c r="O9" s="5">
        <f t="shared" si="2"/>
        <v>36</v>
      </c>
      <c r="P9" s="352" t="s">
        <v>5</v>
      </c>
      <c r="Q9" s="142">
        <v>30170</v>
      </c>
    </row>
    <row r="10" spans="8:17" ht="13.5" customHeight="1">
      <c r="H10" s="5">
        <v>3</v>
      </c>
      <c r="I10" s="352" t="s">
        <v>22</v>
      </c>
      <c r="J10" s="17">
        <v>31391</v>
      </c>
      <c r="K10" s="20">
        <v>8</v>
      </c>
      <c r="L10" s="5">
        <f t="shared" si="0"/>
        <v>3</v>
      </c>
      <c r="M10" s="352" t="s">
        <v>22</v>
      </c>
      <c r="N10" s="17">
        <f t="shared" si="1"/>
        <v>31391</v>
      </c>
      <c r="O10" s="5">
        <f t="shared" si="2"/>
        <v>3</v>
      </c>
      <c r="P10" s="352" t="s">
        <v>22</v>
      </c>
      <c r="Q10" s="142">
        <v>36350</v>
      </c>
    </row>
    <row r="11" spans="8:17" ht="13.5" customHeight="1">
      <c r="H11" s="5">
        <v>31</v>
      </c>
      <c r="I11" s="352" t="s">
        <v>122</v>
      </c>
      <c r="J11" s="17">
        <v>31336</v>
      </c>
      <c r="K11" s="20">
        <v>9</v>
      </c>
      <c r="L11" s="5">
        <f t="shared" si="0"/>
        <v>31</v>
      </c>
      <c r="M11" s="352" t="s">
        <v>122</v>
      </c>
      <c r="N11" s="17">
        <f t="shared" si="1"/>
        <v>31336</v>
      </c>
      <c r="O11" s="5">
        <f t="shared" si="2"/>
        <v>31</v>
      </c>
      <c r="P11" s="352" t="s">
        <v>122</v>
      </c>
      <c r="Q11" s="142">
        <v>33727</v>
      </c>
    </row>
    <row r="12" spans="8:17" ht="13.5" customHeight="1" thickBot="1">
      <c r="H12" s="418">
        <v>38</v>
      </c>
      <c r="I12" s="357" t="s">
        <v>52</v>
      </c>
      <c r="J12" s="419">
        <v>27915</v>
      </c>
      <c r="K12" s="21">
        <v>10</v>
      </c>
      <c r="L12" s="5">
        <f t="shared" si="0"/>
        <v>38</v>
      </c>
      <c r="M12" s="357" t="s">
        <v>52</v>
      </c>
      <c r="N12" s="17">
        <f t="shared" si="1"/>
        <v>27915</v>
      </c>
      <c r="O12" s="5">
        <f t="shared" si="2"/>
        <v>38</v>
      </c>
      <c r="P12" s="357" t="s">
        <v>52</v>
      </c>
      <c r="Q12" s="142">
        <v>29788</v>
      </c>
    </row>
    <row r="13" spans="8:17" ht="13.5" customHeight="1">
      <c r="H13" s="414">
        <v>24</v>
      </c>
      <c r="I13" s="416" t="s">
        <v>41</v>
      </c>
      <c r="J13" s="417">
        <v>26649</v>
      </c>
      <c r="K13" s="170"/>
      <c r="L13" s="127"/>
      <c r="M13" s="127"/>
      <c r="N13" s="171"/>
      <c r="O13" s="1"/>
      <c r="P13" s="261" t="s">
        <v>120</v>
      </c>
      <c r="Q13" s="142">
        <v>820835</v>
      </c>
    </row>
    <row r="14" spans="2:15" ht="13.5" customHeight="1">
      <c r="B14" s="26"/>
      <c r="H14" s="5">
        <v>17</v>
      </c>
      <c r="I14" s="352" t="s">
        <v>34</v>
      </c>
      <c r="J14" s="17">
        <v>22963</v>
      </c>
      <c r="K14" s="170"/>
      <c r="L14" s="33"/>
      <c r="N14" t="s">
        <v>90</v>
      </c>
      <c r="O14"/>
    </row>
    <row r="15" spans="8:17" ht="13.5" customHeight="1">
      <c r="H15" s="5">
        <v>25</v>
      </c>
      <c r="I15" s="352" t="s">
        <v>42</v>
      </c>
      <c r="J15" s="17">
        <v>20203</v>
      </c>
      <c r="K15" s="170"/>
      <c r="L15" s="33"/>
      <c r="M15" s="1" t="s">
        <v>227</v>
      </c>
      <c r="N15" s="19"/>
      <c r="O15"/>
      <c r="P15" t="s">
        <v>228</v>
      </c>
      <c r="Q15" s="140" t="s">
        <v>98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52" t="s">
        <v>32</v>
      </c>
      <c r="J16" s="17">
        <v>15146</v>
      </c>
      <c r="K16" s="170"/>
      <c r="L16" s="5">
        <f>SUM(L3)</f>
        <v>26</v>
      </c>
      <c r="M16" s="17">
        <f>SUM(N3)</f>
        <v>178946</v>
      </c>
      <c r="N16" s="352" t="s">
        <v>43</v>
      </c>
      <c r="O16" s="5">
        <f>SUM(O3)</f>
        <v>26</v>
      </c>
      <c r="P16" s="17">
        <f>SUM(M16)</f>
        <v>178946</v>
      </c>
      <c r="Q16" s="141">
        <v>165136</v>
      </c>
      <c r="R16" s="128"/>
    </row>
    <row r="17" spans="2:19" ht="13.5" customHeight="1">
      <c r="B17" s="1"/>
      <c r="C17" s="19"/>
      <c r="D17" s="1"/>
      <c r="E17" s="24"/>
      <c r="F17" s="1"/>
      <c r="H17" s="5">
        <v>2</v>
      </c>
      <c r="I17" s="352" t="s">
        <v>6</v>
      </c>
      <c r="J17" s="17">
        <v>13905</v>
      </c>
      <c r="K17" s="170"/>
      <c r="L17" s="5">
        <f aca="true" t="shared" si="3" ref="L17:L25">SUM(L4)</f>
        <v>33</v>
      </c>
      <c r="M17" s="17">
        <f aca="true" t="shared" si="4" ref="M17:M25">SUM(N4)</f>
        <v>142138</v>
      </c>
      <c r="N17" s="352" t="s">
        <v>0</v>
      </c>
      <c r="O17" s="5">
        <f aca="true" t="shared" si="5" ref="O17:O25">SUM(O4)</f>
        <v>33</v>
      </c>
      <c r="P17" s="17">
        <f aca="true" t="shared" si="6" ref="P17:P25">SUM(M17)</f>
        <v>142138</v>
      </c>
      <c r="Q17" s="141">
        <v>134794</v>
      </c>
      <c r="R17" s="128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52" t="s">
        <v>51</v>
      </c>
      <c r="J18" s="17">
        <v>8441</v>
      </c>
      <c r="K18" s="170"/>
      <c r="L18" s="5">
        <f t="shared" si="3"/>
        <v>16</v>
      </c>
      <c r="M18" s="17">
        <f t="shared" si="4"/>
        <v>132349</v>
      </c>
      <c r="N18" s="352" t="s">
        <v>3</v>
      </c>
      <c r="O18" s="5">
        <f t="shared" si="5"/>
        <v>16</v>
      </c>
      <c r="P18" s="17">
        <f t="shared" si="6"/>
        <v>132349</v>
      </c>
      <c r="Q18" s="141">
        <v>137039</v>
      </c>
      <c r="R18" s="128"/>
      <c r="S18" s="194"/>
    </row>
    <row r="19" spans="2:19" ht="13.5" customHeight="1">
      <c r="B19" s="1"/>
      <c r="C19" s="19"/>
      <c r="D19" s="1"/>
      <c r="E19" s="24"/>
      <c r="F19" s="1"/>
      <c r="H19" s="5">
        <v>22</v>
      </c>
      <c r="I19" s="352" t="s">
        <v>39</v>
      </c>
      <c r="J19" s="17">
        <v>6152</v>
      </c>
      <c r="L19" s="5">
        <f t="shared" si="3"/>
        <v>40</v>
      </c>
      <c r="M19" s="17">
        <f t="shared" si="4"/>
        <v>45174</v>
      </c>
      <c r="N19" s="353" t="s">
        <v>195</v>
      </c>
      <c r="O19" s="5">
        <f t="shared" si="5"/>
        <v>40</v>
      </c>
      <c r="P19" s="17">
        <f t="shared" si="6"/>
        <v>45174</v>
      </c>
      <c r="Q19" s="141">
        <v>44381</v>
      </c>
      <c r="R19" s="128"/>
      <c r="S19" s="223"/>
    </row>
    <row r="20" spans="2:19" ht="13.5" customHeight="1">
      <c r="B20" s="25"/>
      <c r="C20" s="19"/>
      <c r="D20" s="1"/>
      <c r="E20" s="24"/>
      <c r="F20" s="1"/>
      <c r="G20" s="1"/>
      <c r="H20" s="5">
        <v>9</v>
      </c>
      <c r="I20" s="352" t="s">
        <v>28</v>
      </c>
      <c r="J20" s="17">
        <v>5719</v>
      </c>
      <c r="L20" s="5">
        <f t="shared" si="3"/>
        <v>34</v>
      </c>
      <c r="M20" s="17">
        <f t="shared" si="4"/>
        <v>44826</v>
      </c>
      <c r="N20" s="352" t="s">
        <v>1</v>
      </c>
      <c r="O20" s="5">
        <f t="shared" si="5"/>
        <v>34</v>
      </c>
      <c r="P20" s="17">
        <f t="shared" si="6"/>
        <v>44826</v>
      </c>
      <c r="Q20" s="141">
        <v>43617</v>
      </c>
      <c r="R20" s="128"/>
      <c r="S20" s="223"/>
    </row>
    <row r="21" spans="2:19" ht="13.5" customHeight="1">
      <c r="B21" s="25"/>
      <c r="C21" s="19"/>
      <c r="D21" s="1"/>
      <c r="E21" s="24"/>
      <c r="F21" s="1"/>
      <c r="H21" s="5">
        <v>12</v>
      </c>
      <c r="I21" s="352" t="s">
        <v>31</v>
      </c>
      <c r="J21" s="17">
        <v>4805</v>
      </c>
      <c r="L21" s="5">
        <f t="shared" si="3"/>
        <v>13</v>
      </c>
      <c r="M21" s="17">
        <f t="shared" si="4"/>
        <v>42575</v>
      </c>
      <c r="N21" s="352" t="s">
        <v>7</v>
      </c>
      <c r="O21" s="5">
        <f t="shared" si="5"/>
        <v>13</v>
      </c>
      <c r="P21" s="17">
        <f t="shared" si="6"/>
        <v>42575</v>
      </c>
      <c r="Q21" s="141">
        <v>36687</v>
      </c>
      <c r="R21" s="128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52" t="s">
        <v>33</v>
      </c>
      <c r="J22" s="17">
        <v>4355</v>
      </c>
      <c r="K22" s="19"/>
      <c r="L22" s="5">
        <f t="shared" si="3"/>
        <v>36</v>
      </c>
      <c r="M22" s="17">
        <f t="shared" si="4"/>
        <v>38332</v>
      </c>
      <c r="N22" s="352" t="s">
        <v>5</v>
      </c>
      <c r="O22" s="5">
        <f t="shared" si="5"/>
        <v>36</v>
      </c>
      <c r="P22" s="17">
        <f t="shared" si="6"/>
        <v>38332</v>
      </c>
      <c r="Q22" s="141">
        <v>36852</v>
      </c>
      <c r="R22" s="128"/>
    </row>
    <row r="23" spans="2:19" ht="13.5" customHeight="1">
      <c r="B23" s="25"/>
      <c r="C23" s="19"/>
      <c r="D23" s="1"/>
      <c r="E23" s="24"/>
      <c r="F23" s="1"/>
      <c r="H23" s="5">
        <v>30</v>
      </c>
      <c r="I23" s="352" t="s">
        <v>47</v>
      </c>
      <c r="J23" s="17">
        <v>3403</v>
      </c>
      <c r="K23" s="19"/>
      <c r="L23" s="5">
        <f t="shared" si="3"/>
        <v>3</v>
      </c>
      <c r="M23" s="17">
        <f t="shared" si="4"/>
        <v>31391</v>
      </c>
      <c r="N23" s="352" t="s">
        <v>22</v>
      </c>
      <c r="O23" s="5">
        <f t="shared" si="5"/>
        <v>3</v>
      </c>
      <c r="P23" s="17">
        <f t="shared" si="6"/>
        <v>31391</v>
      </c>
      <c r="Q23" s="141">
        <v>27084</v>
      </c>
      <c r="R23" s="128"/>
      <c r="S23" s="59"/>
    </row>
    <row r="24" spans="2:19" ht="13.5" customHeight="1">
      <c r="B24" s="1"/>
      <c r="C24" s="19"/>
      <c r="D24" s="1"/>
      <c r="E24" s="24"/>
      <c r="F24" s="1"/>
      <c r="H24" s="5">
        <v>35</v>
      </c>
      <c r="I24" s="352" t="s">
        <v>50</v>
      </c>
      <c r="J24" s="17">
        <v>3185</v>
      </c>
      <c r="K24" s="19"/>
      <c r="L24" s="5">
        <f t="shared" si="3"/>
        <v>31</v>
      </c>
      <c r="M24" s="17">
        <f t="shared" si="4"/>
        <v>31336</v>
      </c>
      <c r="N24" s="352" t="s">
        <v>122</v>
      </c>
      <c r="O24" s="5">
        <f t="shared" si="5"/>
        <v>31</v>
      </c>
      <c r="P24" s="17">
        <f t="shared" si="6"/>
        <v>31336</v>
      </c>
      <c r="Q24" s="141">
        <v>30676</v>
      </c>
      <c r="R24" s="128"/>
      <c r="S24" s="194"/>
    </row>
    <row r="25" spans="2:20" ht="13.5" customHeight="1" thickBot="1">
      <c r="B25" s="1"/>
      <c r="C25" s="19"/>
      <c r="D25" s="1"/>
      <c r="E25" s="24"/>
      <c r="F25" s="1"/>
      <c r="H25" s="5">
        <v>29</v>
      </c>
      <c r="I25" s="352" t="s">
        <v>46</v>
      </c>
      <c r="J25" s="17">
        <v>2313</v>
      </c>
      <c r="K25" s="19"/>
      <c r="L25" s="18">
        <f t="shared" si="3"/>
        <v>38</v>
      </c>
      <c r="M25" s="196">
        <f t="shared" si="4"/>
        <v>27915</v>
      </c>
      <c r="N25" s="357" t="s">
        <v>52</v>
      </c>
      <c r="O25" s="18">
        <f t="shared" si="5"/>
        <v>38</v>
      </c>
      <c r="P25" s="196">
        <f t="shared" si="6"/>
        <v>27915</v>
      </c>
      <c r="Q25" s="141">
        <v>29263</v>
      </c>
      <c r="R25" s="229" t="s">
        <v>116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1</v>
      </c>
      <c r="I26" s="352" t="s">
        <v>4</v>
      </c>
      <c r="J26" s="17">
        <v>1710</v>
      </c>
      <c r="K26" s="19"/>
      <c r="L26" s="197"/>
      <c r="M26" s="354">
        <f>SUM(J43-(M16+M17+M18+M19+M20+M21+M22+M23+M24+M25))</f>
        <v>148662</v>
      </c>
      <c r="N26" s="355" t="s">
        <v>59</v>
      </c>
      <c r="O26" s="198"/>
      <c r="P26" s="354">
        <f>SUM(M26)</f>
        <v>148662</v>
      </c>
      <c r="Q26" s="354">
        <f>SUM(R26-(Q16+Q17+Q18+Q19+Q20+Q21+Q22+Q23+Q24+Q25))</f>
        <v>146005</v>
      </c>
      <c r="R26" s="258">
        <v>831534</v>
      </c>
      <c r="T26" s="35"/>
    </row>
    <row r="27" spans="8:16" ht="13.5" customHeight="1">
      <c r="H27" s="5">
        <v>21</v>
      </c>
      <c r="I27" s="352" t="s">
        <v>38</v>
      </c>
      <c r="J27" s="17">
        <v>1558</v>
      </c>
      <c r="K27" s="19"/>
      <c r="M27" s="67" t="s">
        <v>229</v>
      </c>
      <c r="N27" s="67"/>
      <c r="O27" s="181"/>
      <c r="P27" s="182" t="s">
        <v>230</v>
      </c>
    </row>
    <row r="28" spans="8:16" ht="13.5" customHeight="1">
      <c r="H28" s="5">
        <v>23</v>
      </c>
      <c r="I28" s="352" t="s">
        <v>40</v>
      </c>
      <c r="J28" s="17">
        <v>1484</v>
      </c>
      <c r="K28" s="19"/>
      <c r="M28" s="142">
        <f>SUM(Q3)</f>
        <v>155320</v>
      </c>
      <c r="N28" s="352" t="s">
        <v>43</v>
      </c>
      <c r="O28" s="5">
        <f>SUM(L3)</f>
        <v>26</v>
      </c>
      <c r="P28" s="142">
        <f>SUM(Q3)</f>
        <v>155320</v>
      </c>
    </row>
    <row r="29" spans="8:16" ht="13.5" customHeight="1">
      <c r="H29" s="5">
        <v>11</v>
      </c>
      <c r="I29" s="352" t="s">
        <v>30</v>
      </c>
      <c r="J29" s="17">
        <v>1385</v>
      </c>
      <c r="K29" s="19"/>
      <c r="M29" s="142">
        <f aca="true" t="shared" si="7" ref="M29:M37">SUM(Q4)</f>
        <v>125686</v>
      </c>
      <c r="N29" s="352" t="s">
        <v>0</v>
      </c>
      <c r="O29" s="5">
        <f aca="true" t="shared" si="8" ref="O29:O37">SUM(L4)</f>
        <v>33</v>
      </c>
      <c r="P29" s="142">
        <f aca="true" t="shared" si="9" ref="P29:P37">SUM(Q4)</f>
        <v>125686</v>
      </c>
    </row>
    <row r="30" spans="8:16" ht="13.5" customHeight="1">
      <c r="H30" s="5">
        <v>19</v>
      </c>
      <c r="I30" s="352" t="s">
        <v>36</v>
      </c>
      <c r="J30" s="17">
        <v>1019</v>
      </c>
      <c r="K30" s="19"/>
      <c r="M30" s="142">
        <f t="shared" si="7"/>
        <v>120053</v>
      </c>
      <c r="N30" s="352" t="s">
        <v>3</v>
      </c>
      <c r="O30" s="5">
        <f t="shared" si="8"/>
        <v>16</v>
      </c>
      <c r="P30" s="142">
        <f t="shared" si="9"/>
        <v>120053</v>
      </c>
    </row>
    <row r="31" spans="8:16" ht="13.5" customHeight="1">
      <c r="H31" s="5">
        <v>18</v>
      </c>
      <c r="I31" s="352" t="s">
        <v>35</v>
      </c>
      <c r="J31" s="17">
        <v>1005</v>
      </c>
      <c r="K31" s="19"/>
      <c r="M31" s="142">
        <f t="shared" si="7"/>
        <v>59725</v>
      </c>
      <c r="N31" s="353" t="s">
        <v>195</v>
      </c>
      <c r="O31" s="5">
        <f t="shared" si="8"/>
        <v>40</v>
      </c>
      <c r="P31" s="142">
        <f t="shared" si="9"/>
        <v>59725</v>
      </c>
    </row>
    <row r="32" spans="8:19" ht="13.5" customHeight="1">
      <c r="H32" s="5">
        <v>39</v>
      </c>
      <c r="I32" s="352" t="s">
        <v>53</v>
      </c>
      <c r="J32" s="17">
        <v>761</v>
      </c>
      <c r="K32" s="19"/>
      <c r="M32" s="142">
        <f t="shared" si="7"/>
        <v>53305</v>
      </c>
      <c r="N32" s="352" t="s">
        <v>1</v>
      </c>
      <c r="O32" s="5">
        <f t="shared" si="8"/>
        <v>34</v>
      </c>
      <c r="P32" s="142">
        <f t="shared" si="9"/>
        <v>53305</v>
      </c>
      <c r="S32" s="14"/>
    </row>
    <row r="33" spans="8:20" ht="13.5" customHeight="1">
      <c r="H33" s="5">
        <v>6</v>
      </c>
      <c r="I33" s="352" t="s">
        <v>25</v>
      </c>
      <c r="J33" s="17">
        <v>587</v>
      </c>
      <c r="K33" s="19"/>
      <c r="M33" s="142">
        <f t="shared" si="7"/>
        <v>24181</v>
      </c>
      <c r="N33" s="352" t="s">
        <v>7</v>
      </c>
      <c r="O33" s="5">
        <f t="shared" si="8"/>
        <v>13</v>
      </c>
      <c r="P33" s="142">
        <f t="shared" si="9"/>
        <v>24181</v>
      </c>
      <c r="S33" s="35"/>
      <c r="T33" s="35"/>
    </row>
    <row r="34" spans="8:20" ht="13.5" customHeight="1">
      <c r="H34" s="5">
        <v>10</v>
      </c>
      <c r="I34" s="352" t="s">
        <v>29</v>
      </c>
      <c r="J34" s="17">
        <v>441</v>
      </c>
      <c r="K34" s="19"/>
      <c r="M34" s="142">
        <f t="shared" si="7"/>
        <v>30170</v>
      </c>
      <c r="N34" s="352" t="s">
        <v>5</v>
      </c>
      <c r="O34" s="5">
        <f t="shared" si="8"/>
        <v>36</v>
      </c>
      <c r="P34" s="142">
        <f t="shared" si="9"/>
        <v>30170</v>
      </c>
      <c r="S34" s="35"/>
      <c r="T34" s="35"/>
    </row>
    <row r="35" spans="8:19" ht="13.5" customHeight="1">
      <c r="H35" s="5">
        <v>4</v>
      </c>
      <c r="I35" s="352" t="s">
        <v>23</v>
      </c>
      <c r="J35" s="17">
        <v>427</v>
      </c>
      <c r="K35" s="19"/>
      <c r="M35" s="142">
        <f t="shared" si="7"/>
        <v>36350</v>
      </c>
      <c r="N35" s="352" t="s">
        <v>22</v>
      </c>
      <c r="O35" s="5">
        <f t="shared" si="8"/>
        <v>3</v>
      </c>
      <c r="P35" s="142">
        <f t="shared" si="9"/>
        <v>36350</v>
      </c>
      <c r="S35" s="35"/>
    </row>
    <row r="36" spans="8:19" ht="13.5" customHeight="1">
      <c r="H36" s="5">
        <v>32</v>
      </c>
      <c r="I36" s="352" t="s">
        <v>49</v>
      </c>
      <c r="J36" s="17">
        <v>338</v>
      </c>
      <c r="K36" s="19"/>
      <c r="M36" s="142">
        <f t="shared" si="7"/>
        <v>33727</v>
      </c>
      <c r="N36" s="352" t="s">
        <v>122</v>
      </c>
      <c r="O36" s="5">
        <f t="shared" si="8"/>
        <v>31</v>
      </c>
      <c r="P36" s="142">
        <f t="shared" si="9"/>
        <v>33727</v>
      </c>
      <c r="S36" s="35"/>
    </row>
    <row r="37" spans="8:19" ht="13.5" customHeight="1" thickBot="1">
      <c r="H37" s="5">
        <v>28</v>
      </c>
      <c r="I37" s="352" t="s">
        <v>45</v>
      </c>
      <c r="J37" s="17">
        <v>259</v>
      </c>
      <c r="K37" s="19"/>
      <c r="M37" s="195">
        <f t="shared" si="7"/>
        <v>29788</v>
      </c>
      <c r="N37" s="357" t="s">
        <v>52</v>
      </c>
      <c r="O37" s="18">
        <f t="shared" si="8"/>
        <v>38</v>
      </c>
      <c r="P37" s="195">
        <f t="shared" si="9"/>
        <v>29788</v>
      </c>
      <c r="S37" s="35"/>
    </row>
    <row r="38" spans="7:21" ht="13.5" customHeight="1" thickTop="1">
      <c r="G38" s="23"/>
      <c r="H38" s="5">
        <v>27</v>
      </c>
      <c r="I38" s="352" t="s">
        <v>44</v>
      </c>
      <c r="J38" s="17">
        <v>219</v>
      </c>
      <c r="K38" s="19"/>
      <c r="M38" s="199">
        <f>SUM(Q13-(Q3+Q4+Q5+Q6+Q7+Q8+Q9+Q10+Q11+Q12))</f>
        <v>152530</v>
      </c>
      <c r="N38" s="197" t="s">
        <v>59</v>
      </c>
      <c r="O38" s="200"/>
      <c r="P38" s="201">
        <f>SUM(M38)</f>
        <v>152530</v>
      </c>
      <c r="U38" s="35"/>
    </row>
    <row r="39" spans="8:16" ht="13.5" customHeight="1">
      <c r="H39" s="5">
        <v>20</v>
      </c>
      <c r="I39" s="352" t="s">
        <v>37</v>
      </c>
      <c r="J39" s="17">
        <v>214</v>
      </c>
      <c r="K39" s="19"/>
      <c r="P39" s="35"/>
    </row>
    <row r="40" spans="8:11" ht="13.5" customHeight="1">
      <c r="H40" s="5">
        <v>5</v>
      </c>
      <c r="I40" s="352" t="s">
        <v>24</v>
      </c>
      <c r="J40" s="143">
        <v>16</v>
      </c>
      <c r="K40" s="19"/>
    </row>
    <row r="41" spans="8:11" ht="13.5" customHeight="1">
      <c r="H41" s="5">
        <v>7</v>
      </c>
      <c r="I41" s="352" t="s">
        <v>26</v>
      </c>
      <c r="J41" s="17">
        <v>0</v>
      </c>
      <c r="K41" s="19"/>
    </row>
    <row r="42" spans="8:11" ht="13.5" customHeight="1">
      <c r="H42" s="5">
        <v>8</v>
      </c>
      <c r="I42" s="352" t="s">
        <v>27</v>
      </c>
      <c r="J42" s="248">
        <v>0</v>
      </c>
      <c r="K42" s="19"/>
    </row>
    <row r="43" spans="8:10" ht="13.5" customHeight="1">
      <c r="H43" s="1"/>
      <c r="I43" s="40" t="s">
        <v>208</v>
      </c>
      <c r="J43" s="165">
        <f>SUM(J3:J42)</f>
        <v>863644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7" t="s">
        <v>224</v>
      </c>
      <c r="D52" s="87" t="s">
        <v>170</v>
      </c>
      <c r="E52" s="31" t="s">
        <v>57</v>
      </c>
      <c r="F52" s="30" t="s">
        <v>56</v>
      </c>
      <c r="G52" s="30" t="s">
        <v>54</v>
      </c>
      <c r="I52" s="359"/>
    </row>
    <row r="53" spans="1:9" ht="13.5" customHeight="1">
      <c r="A53" s="13">
        <v>1</v>
      </c>
      <c r="B53" s="352" t="s">
        <v>43</v>
      </c>
      <c r="C53" s="17">
        <f aca="true" t="shared" si="10" ref="C53:C62">SUM(J3)</f>
        <v>178946</v>
      </c>
      <c r="D53" s="143">
        <f aca="true" t="shared" si="11" ref="D53:D62">SUM(Q3)</f>
        <v>155320</v>
      </c>
      <c r="E53" s="139">
        <f aca="true" t="shared" si="12" ref="E53:E62">SUM(P16/Q16*100)</f>
        <v>108.36280399186124</v>
      </c>
      <c r="F53" s="27">
        <f aca="true" t="shared" si="13" ref="F53:F63">SUM(C53/D53*100)</f>
        <v>115.21117692505794</v>
      </c>
      <c r="G53" s="28"/>
      <c r="I53" s="359"/>
    </row>
    <row r="54" spans="1:9" ht="13.5" customHeight="1">
      <c r="A54" s="13">
        <v>2</v>
      </c>
      <c r="B54" s="352" t="s">
        <v>0</v>
      </c>
      <c r="C54" s="17">
        <f t="shared" si="10"/>
        <v>142138</v>
      </c>
      <c r="D54" s="143">
        <f t="shared" si="11"/>
        <v>125686</v>
      </c>
      <c r="E54" s="139">
        <f t="shared" si="12"/>
        <v>105.44831372316274</v>
      </c>
      <c r="F54" s="27">
        <f t="shared" si="13"/>
        <v>113.08976337857837</v>
      </c>
      <c r="G54" s="28"/>
      <c r="I54" s="359"/>
    </row>
    <row r="55" spans="1:9" ht="13.5" customHeight="1">
      <c r="A55" s="13">
        <v>3</v>
      </c>
      <c r="B55" s="352" t="s">
        <v>3</v>
      </c>
      <c r="C55" s="17">
        <f t="shared" si="10"/>
        <v>132349</v>
      </c>
      <c r="D55" s="143">
        <f t="shared" si="11"/>
        <v>120053</v>
      </c>
      <c r="E55" s="139">
        <f t="shared" si="12"/>
        <v>96.57761659089749</v>
      </c>
      <c r="F55" s="27">
        <f t="shared" si="13"/>
        <v>110.24214305348472</v>
      </c>
      <c r="G55" s="28"/>
      <c r="I55" s="359"/>
    </row>
    <row r="56" spans="1:9" ht="13.5" customHeight="1">
      <c r="A56" s="13">
        <v>4</v>
      </c>
      <c r="B56" s="353" t="s">
        <v>195</v>
      </c>
      <c r="C56" s="17">
        <f t="shared" si="10"/>
        <v>45174</v>
      </c>
      <c r="D56" s="143">
        <f t="shared" si="11"/>
        <v>59725</v>
      </c>
      <c r="E56" s="139">
        <f t="shared" si="12"/>
        <v>101.78680065793921</v>
      </c>
      <c r="F56" s="27">
        <f t="shared" si="13"/>
        <v>75.6366680619506</v>
      </c>
      <c r="G56" s="28"/>
      <c r="I56" s="359"/>
    </row>
    <row r="57" spans="1:16" ht="13.5" customHeight="1">
      <c r="A57" s="13">
        <v>5</v>
      </c>
      <c r="B57" s="352" t="s">
        <v>1</v>
      </c>
      <c r="C57" s="17">
        <f t="shared" si="10"/>
        <v>44826</v>
      </c>
      <c r="D57" s="143">
        <f t="shared" si="11"/>
        <v>53305</v>
      </c>
      <c r="E57" s="139">
        <f t="shared" si="12"/>
        <v>102.77185501066097</v>
      </c>
      <c r="F57" s="27">
        <f t="shared" si="13"/>
        <v>84.09342463183566</v>
      </c>
      <c r="G57" s="28"/>
      <c r="I57" s="359"/>
      <c r="P57" s="35"/>
    </row>
    <row r="58" spans="1:7" ht="13.5" customHeight="1">
      <c r="A58" s="13">
        <v>6</v>
      </c>
      <c r="B58" s="352" t="s">
        <v>7</v>
      </c>
      <c r="C58" s="17">
        <f t="shared" si="10"/>
        <v>42575</v>
      </c>
      <c r="D58" s="143">
        <f t="shared" si="11"/>
        <v>24181</v>
      </c>
      <c r="E58" s="139">
        <f t="shared" si="12"/>
        <v>116.04928176193201</v>
      </c>
      <c r="F58" s="27">
        <f t="shared" si="13"/>
        <v>176.06798726272694</v>
      </c>
      <c r="G58" s="28"/>
    </row>
    <row r="59" spans="1:7" ht="13.5" customHeight="1">
      <c r="A59" s="13">
        <v>7</v>
      </c>
      <c r="B59" s="352" t="s">
        <v>5</v>
      </c>
      <c r="C59" s="17">
        <f t="shared" si="10"/>
        <v>38332</v>
      </c>
      <c r="D59" s="143">
        <f t="shared" si="11"/>
        <v>30170</v>
      </c>
      <c r="E59" s="139">
        <f t="shared" si="12"/>
        <v>104.01606425702812</v>
      </c>
      <c r="F59" s="27">
        <f t="shared" si="13"/>
        <v>127.05336426914154</v>
      </c>
      <c r="G59" s="28"/>
    </row>
    <row r="60" spans="1:7" ht="13.5" customHeight="1">
      <c r="A60" s="13">
        <v>8</v>
      </c>
      <c r="B60" s="352" t="s">
        <v>22</v>
      </c>
      <c r="C60" s="17">
        <f t="shared" si="10"/>
        <v>31391</v>
      </c>
      <c r="D60" s="143">
        <f t="shared" si="11"/>
        <v>36350</v>
      </c>
      <c r="E60" s="139">
        <f t="shared" si="12"/>
        <v>115.90237778762369</v>
      </c>
      <c r="F60" s="27">
        <f t="shared" si="13"/>
        <v>86.3576341127923</v>
      </c>
      <c r="G60" s="28"/>
    </row>
    <row r="61" spans="1:7" ht="13.5" customHeight="1">
      <c r="A61" s="13">
        <v>9</v>
      </c>
      <c r="B61" s="352" t="s">
        <v>122</v>
      </c>
      <c r="C61" s="17">
        <f t="shared" si="10"/>
        <v>31336</v>
      </c>
      <c r="D61" s="143">
        <f t="shared" si="11"/>
        <v>33727</v>
      </c>
      <c r="E61" s="139">
        <f t="shared" si="12"/>
        <v>102.15151910288174</v>
      </c>
      <c r="F61" s="27">
        <f t="shared" si="13"/>
        <v>92.91072434547988</v>
      </c>
      <c r="G61" s="28"/>
    </row>
    <row r="62" spans="1:7" ht="13.5" customHeight="1" thickBot="1">
      <c r="A62" s="230">
        <v>10</v>
      </c>
      <c r="B62" s="357" t="s">
        <v>52</v>
      </c>
      <c r="C62" s="196">
        <f t="shared" si="10"/>
        <v>27915</v>
      </c>
      <c r="D62" s="231">
        <f t="shared" si="11"/>
        <v>29788</v>
      </c>
      <c r="E62" s="232">
        <f t="shared" si="12"/>
        <v>95.39350032464205</v>
      </c>
      <c r="F62" s="233">
        <f t="shared" si="13"/>
        <v>93.71223311400564</v>
      </c>
      <c r="G62" s="234"/>
    </row>
    <row r="63" spans="1:7" ht="13.5" customHeight="1" thickTop="1">
      <c r="A63" s="197"/>
      <c r="B63" s="235" t="s">
        <v>117</v>
      </c>
      <c r="C63" s="236">
        <f>SUM(J43)</f>
        <v>863644</v>
      </c>
      <c r="D63" s="236">
        <f>SUM(Q13)</f>
        <v>820835</v>
      </c>
      <c r="E63" s="237">
        <f>SUM(C63/R26*100)</f>
        <v>103.8615378324879</v>
      </c>
      <c r="F63" s="238">
        <f t="shared" si="13"/>
        <v>105.21529905523035</v>
      </c>
      <c r="G63" s="19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8" t="s">
        <v>104</v>
      </c>
      <c r="J1" t="s">
        <v>73</v>
      </c>
      <c r="R1" s="172"/>
    </row>
    <row r="2" spans="8:30" ht="13.5">
      <c r="H2" s="144" t="s">
        <v>101</v>
      </c>
      <c r="R2" s="65"/>
      <c r="S2" s="17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2" t="s">
        <v>232</v>
      </c>
      <c r="I3" s="134"/>
      <c r="J3" s="11"/>
      <c r="K3" s="5"/>
      <c r="L3" s="259" t="s">
        <v>233</v>
      </c>
      <c r="M3" s="1"/>
      <c r="N3" s="147"/>
      <c r="O3" s="147"/>
      <c r="S3" s="33"/>
      <c r="T3" s="33"/>
      <c r="U3" s="33"/>
    </row>
    <row r="4" spans="8:21" ht="13.5">
      <c r="H4" s="60">
        <v>21318</v>
      </c>
      <c r="I4" s="134">
        <v>26</v>
      </c>
      <c r="J4" s="15" t="s">
        <v>43</v>
      </c>
      <c r="K4" s="204">
        <f>SUM(I4)</f>
        <v>26</v>
      </c>
      <c r="L4" s="371">
        <v>18009</v>
      </c>
      <c r="M4" s="63"/>
      <c r="N4" s="148"/>
      <c r="O4" s="148"/>
      <c r="S4" s="33"/>
      <c r="T4" s="33"/>
      <c r="U4" s="33"/>
    </row>
    <row r="5" spans="8:21" ht="13.5">
      <c r="H5" s="145">
        <v>14558</v>
      </c>
      <c r="I5" s="134">
        <v>16</v>
      </c>
      <c r="J5" s="15" t="s">
        <v>3</v>
      </c>
      <c r="K5" s="204">
        <f aca="true" t="shared" si="0" ref="K5:K13">SUM(I5)</f>
        <v>16</v>
      </c>
      <c r="L5" s="372">
        <v>19137</v>
      </c>
      <c r="M5" s="63"/>
      <c r="N5" s="148"/>
      <c r="O5" s="148"/>
      <c r="S5" s="33"/>
      <c r="T5" s="33"/>
      <c r="U5" s="33"/>
    </row>
    <row r="6" spans="8:21" ht="13.5">
      <c r="H6" s="61">
        <v>13811</v>
      </c>
      <c r="I6" s="134">
        <v>33</v>
      </c>
      <c r="J6" s="15" t="s">
        <v>0</v>
      </c>
      <c r="K6" s="204">
        <f t="shared" si="0"/>
        <v>33</v>
      </c>
      <c r="L6" s="372">
        <v>14415</v>
      </c>
      <c r="M6" s="63"/>
      <c r="N6" s="148"/>
      <c r="O6" s="148"/>
      <c r="S6" s="33"/>
      <c r="T6" s="33"/>
      <c r="U6" s="33"/>
    </row>
    <row r="7" spans="8:21" ht="13.5">
      <c r="H7" s="145">
        <v>7196</v>
      </c>
      <c r="I7" s="134">
        <v>14</v>
      </c>
      <c r="J7" s="15" t="s">
        <v>32</v>
      </c>
      <c r="K7" s="204">
        <f t="shared" si="0"/>
        <v>14</v>
      </c>
      <c r="L7" s="372">
        <v>6026</v>
      </c>
      <c r="M7" s="63"/>
      <c r="N7" s="148"/>
      <c r="O7" s="148"/>
      <c r="S7" s="33"/>
      <c r="T7" s="33"/>
      <c r="U7" s="33"/>
    </row>
    <row r="8" spans="8:21" ht="13.5">
      <c r="H8" s="145">
        <v>4844</v>
      </c>
      <c r="I8" s="134">
        <v>38</v>
      </c>
      <c r="J8" s="15" t="s">
        <v>52</v>
      </c>
      <c r="K8" s="204">
        <f t="shared" si="0"/>
        <v>38</v>
      </c>
      <c r="L8" s="372">
        <v>4777</v>
      </c>
      <c r="M8" s="63"/>
      <c r="N8" s="148"/>
      <c r="O8" s="148"/>
      <c r="S8" s="33"/>
      <c r="T8" s="33"/>
      <c r="U8" s="33"/>
    </row>
    <row r="9" spans="8:21" ht="13.5">
      <c r="H9" s="145">
        <v>4167</v>
      </c>
      <c r="I9" s="134">
        <v>37</v>
      </c>
      <c r="J9" s="15" t="s">
        <v>51</v>
      </c>
      <c r="K9" s="204">
        <f t="shared" si="0"/>
        <v>37</v>
      </c>
      <c r="L9" s="372">
        <v>3748</v>
      </c>
      <c r="M9" s="63"/>
      <c r="N9" s="148"/>
      <c r="O9" s="148"/>
      <c r="S9" s="33"/>
      <c r="T9" s="33"/>
      <c r="U9" s="33"/>
    </row>
    <row r="10" spans="8:21" ht="13.5">
      <c r="H10" s="61">
        <v>3104</v>
      </c>
      <c r="I10" s="249">
        <v>24</v>
      </c>
      <c r="J10" s="363" t="s">
        <v>41</v>
      </c>
      <c r="K10" s="204">
        <f t="shared" si="0"/>
        <v>24</v>
      </c>
      <c r="L10" s="372">
        <v>2492</v>
      </c>
      <c r="S10" s="33"/>
      <c r="T10" s="33"/>
      <c r="U10" s="33"/>
    </row>
    <row r="11" spans="8:21" ht="13.5">
      <c r="H11" s="146">
        <v>1964</v>
      </c>
      <c r="I11" s="134">
        <v>17</v>
      </c>
      <c r="J11" s="15" t="s">
        <v>34</v>
      </c>
      <c r="K11" s="204">
        <f t="shared" si="0"/>
        <v>17</v>
      </c>
      <c r="L11" s="372">
        <v>2897</v>
      </c>
      <c r="M11" s="63"/>
      <c r="N11" s="148"/>
      <c r="O11" s="148"/>
      <c r="S11" s="33"/>
      <c r="T11" s="33"/>
      <c r="U11" s="33"/>
    </row>
    <row r="12" spans="8:21" ht="13.5">
      <c r="H12" s="424">
        <v>1642</v>
      </c>
      <c r="I12" s="249">
        <v>25</v>
      </c>
      <c r="J12" s="363" t="s">
        <v>42</v>
      </c>
      <c r="K12" s="204">
        <f t="shared" si="0"/>
        <v>25</v>
      </c>
      <c r="L12" s="372">
        <v>902</v>
      </c>
      <c r="M12" s="63"/>
      <c r="N12" s="148"/>
      <c r="O12" s="148"/>
      <c r="S12" s="33"/>
      <c r="T12" s="33"/>
      <c r="U12" s="33"/>
    </row>
    <row r="13" spans="8:21" ht="14.25" thickBot="1">
      <c r="H13" s="422">
        <v>1307</v>
      </c>
      <c r="I13" s="425">
        <v>40</v>
      </c>
      <c r="J13" s="426" t="s">
        <v>2</v>
      </c>
      <c r="K13" s="204">
        <f t="shared" si="0"/>
        <v>40</v>
      </c>
      <c r="L13" s="372">
        <v>1628</v>
      </c>
      <c r="M13" s="63"/>
      <c r="N13" s="148"/>
      <c r="O13" s="148"/>
      <c r="S13" s="33"/>
      <c r="T13" s="33"/>
      <c r="U13" s="33"/>
    </row>
    <row r="14" spans="8:21" ht="14.25" thickTop="1">
      <c r="H14" s="61">
        <v>1179</v>
      </c>
      <c r="I14" s="211">
        <v>34</v>
      </c>
      <c r="J14" s="364" t="s">
        <v>1</v>
      </c>
      <c r="K14" s="176" t="s">
        <v>9</v>
      </c>
      <c r="L14" s="373">
        <v>79770</v>
      </c>
      <c r="S14" s="33"/>
      <c r="T14" s="33"/>
      <c r="U14" s="33"/>
    </row>
    <row r="15" spans="8:21" ht="13.5">
      <c r="H15" s="145">
        <v>738</v>
      </c>
      <c r="I15" s="134">
        <v>36</v>
      </c>
      <c r="J15" s="15" t="s">
        <v>5</v>
      </c>
      <c r="K15" s="70"/>
      <c r="L15" s="1" t="s">
        <v>91</v>
      </c>
      <c r="M15" s="360" t="s">
        <v>209</v>
      </c>
      <c r="N15" s="59" t="s">
        <v>121</v>
      </c>
      <c r="S15" s="33"/>
      <c r="T15" s="33"/>
      <c r="U15" s="33"/>
    </row>
    <row r="16" spans="8:21" ht="13.5">
      <c r="H16" s="61">
        <v>698</v>
      </c>
      <c r="I16" s="134">
        <v>18</v>
      </c>
      <c r="J16" s="15" t="s">
        <v>35</v>
      </c>
      <c r="K16" s="204">
        <f>SUM(I4)</f>
        <v>26</v>
      </c>
      <c r="L16" s="15" t="s">
        <v>43</v>
      </c>
      <c r="M16" s="398">
        <v>21039</v>
      </c>
      <c r="N16" s="146">
        <f>SUM(H4)</f>
        <v>21318</v>
      </c>
      <c r="O16" s="63"/>
      <c r="P16" s="23"/>
      <c r="S16" s="33"/>
      <c r="T16" s="33"/>
      <c r="U16" s="33"/>
    </row>
    <row r="17" spans="8:21" ht="13.5">
      <c r="H17" s="145">
        <v>446</v>
      </c>
      <c r="I17" s="134">
        <v>15</v>
      </c>
      <c r="J17" s="15" t="s">
        <v>33</v>
      </c>
      <c r="K17" s="204">
        <f aca="true" t="shared" si="1" ref="K17:K25">SUM(I5)</f>
        <v>16</v>
      </c>
      <c r="L17" s="15" t="s">
        <v>3</v>
      </c>
      <c r="M17" s="399">
        <v>20604</v>
      </c>
      <c r="N17" s="146">
        <f aca="true" t="shared" si="2" ref="N17:N25">SUM(H5)</f>
        <v>14558</v>
      </c>
      <c r="O17" s="63"/>
      <c r="P17" s="23"/>
      <c r="S17" s="33"/>
      <c r="T17" s="33"/>
      <c r="U17" s="33"/>
    </row>
    <row r="18" spans="8:21" ht="13.5">
      <c r="H18" s="212">
        <v>438</v>
      </c>
      <c r="I18" s="134">
        <v>22</v>
      </c>
      <c r="J18" s="15" t="s">
        <v>39</v>
      </c>
      <c r="K18" s="204">
        <f t="shared" si="1"/>
        <v>33</v>
      </c>
      <c r="L18" s="15" t="s">
        <v>0</v>
      </c>
      <c r="M18" s="399">
        <v>11349</v>
      </c>
      <c r="N18" s="146">
        <f t="shared" si="2"/>
        <v>13811</v>
      </c>
      <c r="O18" s="63"/>
      <c r="P18" s="23"/>
      <c r="S18" s="33"/>
      <c r="T18" s="33"/>
      <c r="U18" s="33"/>
    </row>
    <row r="19" spans="8:21" ht="13.5">
      <c r="H19" s="60">
        <v>410</v>
      </c>
      <c r="I19" s="134">
        <v>19</v>
      </c>
      <c r="J19" s="15" t="s">
        <v>36</v>
      </c>
      <c r="K19" s="204">
        <f t="shared" si="1"/>
        <v>14</v>
      </c>
      <c r="L19" s="15" t="s">
        <v>32</v>
      </c>
      <c r="M19" s="399">
        <v>7444</v>
      </c>
      <c r="N19" s="146">
        <f t="shared" si="2"/>
        <v>7196</v>
      </c>
      <c r="O19" s="63"/>
      <c r="P19" s="23"/>
      <c r="S19" s="33"/>
      <c r="T19" s="33"/>
      <c r="U19" s="33"/>
    </row>
    <row r="20" spans="8:21" ht="14.25" thickBot="1">
      <c r="H20" s="61">
        <v>296</v>
      </c>
      <c r="I20" s="134">
        <v>23</v>
      </c>
      <c r="J20" s="15" t="s">
        <v>40</v>
      </c>
      <c r="K20" s="204">
        <f t="shared" si="1"/>
        <v>38</v>
      </c>
      <c r="L20" s="15" t="s">
        <v>52</v>
      </c>
      <c r="M20" s="399">
        <v>5229</v>
      </c>
      <c r="N20" s="146">
        <f t="shared" si="2"/>
        <v>4844</v>
      </c>
      <c r="O20" s="63"/>
      <c r="P20" s="23"/>
      <c r="S20" s="33"/>
      <c r="T20" s="33"/>
      <c r="U20" s="33"/>
    </row>
    <row r="21" spans="1:21" ht="13.5">
      <c r="A21" s="86" t="s">
        <v>60</v>
      </c>
      <c r="B21" s="87" t="s">
        <v>77</v>
      </c>
      <c r="C21" s="87" t="s">
        <v>224</v>
      </c>
      <c r="D21" s="87" t="s">
        <v>170</v>
      </c>
      <c r="E21" s="87" t="s">
        <v>75</v>
      </c>
      <c r="F21" s="87" t="s">
        <v>74</v>
      </c>
      <c r="G21" s="87" t="s">
        <v>76</v>
      </c>
      <c r="H21" s="145">
        <v>245</v>
      </c>
      <c r="I21" s="134">
        <v>6</v>
      </c>
      <c r="J21" s="15" t="s">
        <v>25</v>
      </c>
      <c r="K21" s="204">
        <f t="shared" si="1"/>
        <v>37</v>
      </c>
      <c r="L21" s="15" t="s">
        <v>51</v>
      </c>
      <c r="M21" s="399">
        <v>2151</v>
      </c>
      <c r="N21" s="146">
        <f t="shared" si="2"/>
        <v>4167</v>
      </c>
      <c r="O21" s="63"/>
      <c r="P21" s="23"/>
      <c r="S21" s="33"/>
      <c r="T21" s="33"/>
      <c r="U21" s="33"/>
    </row>
    <row r="22" spans="1:21" ht="13.5">
      <c r="A22" s="89">
        <v>1</v>
      </c>
      <c r="B22" s="352" t="s">
        <v>43</v>
      </c>
      <c r="C22" s="60">
        <f aca="true" t="shared" si="3" ref="C22:C31">SUM(H4)</f>
        <v>21318</v>
      </c>
      <c r="D22" s="146">
        <f>SUM(L4)</f>
        <v>18009</v>
      </c>
      <c r="E22" s="75">
        <f aca="true" t="shared" si="4" ref="E22:E32">SUM(N16/M16*100)</f>
        <v>101.32610865535435</v>
      </c>
      <c r="F22" s="83">
        <f>SUM(C22/D22*100)</f>
        <v>118.37414626020323</v>
      </c>
      <c r="G22" s="5"/>
      <c r="H22" s="149">
        <v>186</v>
      </c>
      <c r="I22" s="134">
        <v>1</v>
      </c>
      <c r="J22" s="15" t="s">
        <v>4</v>
      </c>
      <c r="K22" s="204">
        <f t="shared" si="1"/>
        <v>24</v>
      </c>
      <c r="L22" s="363" t="s">
        <v>41</v>
      </c>
      <c r="M22" s="399">
        <v>2531</v>
      </c>
      <c r="N22" s="146">
        <f t="shared" si="2"/>
        <v>3104</v>
      </c>
      <c r="O22" s="63"/>
      <c r="P22" s="23"/>
      <c r="S22" s="33"/>
      <c r="T22" s="33"/>
      <c r="U22" s="33"/>
    </row>
    <row r="23" spans="1:21" ht="13.5">
      <c r="A23" s="89">
        <v>2</v>
      </c>
      <c r="B23" s="352" t="s">
        <v>3</v>
      </c>
      <c r="C23" s="60">
        <f t="shared" si="3"/>
        <v>14558</v>
      </c>
      <c r="D23" s="146">
        <f aca="true" t="shared" si="5" ref="D23:D31">SUM(L5)</f>
        <v>19137</v>
      </c>
      <c r="E23" s="75">
        <f t="shared" si="4"/>
        <v>70.65618326538537</v>
      </c>
      <c r="F23" s="83">
        <f aca="true" t="shared" si="6" ref="F23:F32">SUM(C23/D23*100)</f>
        <v>76.07252965459581</v>
      </c>
      <c r="G23" s="5"/>
      <c r="H23" s="149">
        <v>105</v>
      </c>
      <c r="I23" s="134">
        <v>21</v>
      </c>
      <c r="J23" s="15" t="s">
        <v>38</v>
      </c>
      <c r="K23" s="204">
        <f t="shared" si="1"/>
        <v>17</v>
      </c>
      <c r="L23" s="15" t="s">
        <v>34</v>
      </c>
      <c r="M23" s="399">
        <v>2010</v>
      </c>
      <c r="N23" s="146">
        <f t="shared" si="2"/>
        <v>1964</v>
      </c>
      <c r="O23" s="63"/>
      <c r="P23" s="23"/>
      <c r="S23" s="33"/>
      <c r="T23" s="33"/>
      <c r="U23" s="33"/>
    </row>
    <row r="24" spans="1:21" ht="13.5">
      <c r="A24" s="89">
        <v>3</v>
      </c>
      <c r="B24" s="352" t="s">
        <v>0</v>
      </c>
      <c r="C24" s="60">
        <f t="shared" si="3"/>
        <v>13811</v>
      </c>
      <c r="D24" s="146">
        <f t="shared" si="5"/>
        <v>14415</v>
      </c>
      <c r="E24" s="75">
        <f t="shared" si="4"/>
        <v>121.69354128117014</v>
      </c>
      <c r="F24" s="83">
        <f t="shared" si="6"/>
        <v>95.80992022199098</v>
      </c>
      <c r="G24" s="5"/>
      <c r="H24" s="224">
        <v>32</v>
      </c>
      <c r="I24" s="134">
        <v>2</v>
      </c>
      <c r="J24" s="15" t="s">
        <v>6</v>
      </c>
      <c r="K24" s="204">
        <f t="shared" si="1"/>
        <v>25</v>
      </c>
      <c r="L24" s="363" t="s">
        <v>42</v>
      </c>
      <c r="M24" s="399">
        <v>1556</v>
      </c>
      <c r="N24" s="146">
        <f t="shared" si="2"/>
        <v>1642</v>
      </c>
      <c r="O24" s="63"/>
      <c r="P24" s="23"/>
      <c r="S24" s="33"/>
      <c r="T24" s="33"/>
      <c r="U24" s="33"/>
    </row>
    <row r="25" spans="1:21" ht="14.25" thickBot="1">
      <c r="A25" s="89">
        <v>4</v>
      </c>
      <c r="B25" s="352" t="s">
        <v>32</v>
      </c>
      <c r="C25" s="60">
        <f t="shared" si="3"/>
        <v>7196</v>
      </c>
      <c r="D25" s="146">
        <f t="shared" si="5"/>
        <v>6026</v>
      </c>
      <c r="E25" s="75">
        <f t="shared" si="4"/>
        <v>96.66845781837722</v>
      </c>
      <c r="F25" s="83">
        <f t="shared" si="6"/>
        <v>119.41586458679056</v>
      </c>
      <c r="G25" s="5"/>
      <c r="H25" s="421">
        <v>30</v>
      </c>
      <c r="I25" s="134">
        <v>4</v>
      </c>
      <c r="J25" s="15" t="s">
        <v>23</v>
      </c>
      <c r="K25" s="204">
        <f t="shared" si="1"/>
        <v>40</v>
      </c>
      <c r="L25" s="426" t="s">
        <v>2</v>
      </c>
      <c r="M25" s="400">
        <v>1866</v>
      </c>
      <c r="N25" s="146">
        <f t="shared" si="2"/>
        <v>1307</v>
      </c>
      <c r="O25" s="63"/>
      <c r="P25" s="23"/>
      <c r="S25" s="33"/>
      <c r="T25" s="33"/>
      <c r="U25" s="33"/>
    </row>
    <row r="26" spans="1:21" ht="14.25" thickTop="1">
      <c r="A26" s="89">
        <v>5</v>
      </c>
      <c r="B26" s="352" t="s">
        <v>52</v>
      </c>
      <c r="C26" s="60">
        <f t="shared" si="3"/>
        <v>4844</v>
      </c>
      <c r="D26" s="146">
        <f t="shared" si="5"/>
        <v>4777</v>
      </c>
      <c r="E26" s="75">
        <f t="shared" si="4"/>
        <v>92.6372155287818</v>
      </c>
      <c r="F26" s="83">
        <f t="shared" si="6"/>
        <v>101.40255390412393</v>
      </c>
      <c r="G26" s="16"/>
      <c r="H26" s="149">
        <v>10</v>
      </c>
      <c r="I26" s="134">
        <v>12</v>
      </c>
      <c r="J26" s="15" t="s">
        <v>31</v>
      </c>
      <c r="K26" s="203"/>
      <c r="L26" s="5" t="s">
        <v>102</v>
      </c>
      <c r="M26" s="398">
        <v>80979</v>
      </c>
      <c r="N26" s="370">
        <f>SUM(H44)</f>
        <v>78735</v>
      </c>
      <c r="S26" s="33"/>
      <c r="T26" s="33"/>
      <c r="U26" s="33"/>
    </row>
    <row r="27" spans="1:21" ht="13.5">
      <c r="A27" s="89">
        <v>6</v>
      </c>
      <c r="B27" s="352" t="s">
        <v>51</v>
      </c>
      <c r="C27" s="60">
        <f t="shared" si="3"/>
        <v>4167</v>
      </c>
      <c r="D27" s="146">
        <f t="shared" si="5"/>
        <v>3748</v>
      </c>
      <c r="E27" s="75">
        <f t="shared" si="4"/>
        <v>193.72384937238493</v>
      </c>
      <c r="F27" s="83">
        <f t="shared" si="6"/>
        <v>111.17929562433298</v>
      </c>
      <c r="G27" s="5"/>
      <c r="H27" s="224">
        <v>9</v>
      </c>
      <c r="I27" s="134">
        <v>31</v>
      </c>
      <c r="J27" s="15" t="s">
        <v>217</v>
      </c>
      <c r="L27" s="66"/>
      <c r="M27" s="33"/>
      <c r="S27" s="33"/>
      <c r="T27" s="33"/>
      <c r="U27" s="33"/>
    </row>
    <row r="28" spans="1:21" ht="13.5">
      <c r="A28" s="89">
        <v>7</v>
      </c>
      <c r="B28" s="356" t="s">
        <v>41</v>
      </c>
      <c r="C28" s="60">
        <f t="shared" si="3"/>
        <v>3104</v>
      </c>
      <c r="D28" s="146">
        <f t="shared" si="5"/>
        <v>2492</v>
      </c>
      <c r="E28" s="75">
        <f t="shared" si="4"/>
        <v>122.63927301461872</v>
      </c>
      <c r="F28" s="83">
        <f t="shared" si="6"/>
        <v>124.5585874799358</v>
      </c>
      <c r="G28" s="5"/>
      <c r="H28" s="224">
        <v>2</v>
      </c>
      <c r="I28" s="134">
        <v>9</v>
      </c>
      <c r="J28" s="15" t="s">
        <v>28</v>
      </c>
      <c r="S28" s="33"/>
      <c r="T28" s="33"/>
      <c r="U28" s="33"/>
    </row>
    <row r="29" spans="1:21" ht="13.5">
      <c r="A29" s="89">
        <v>8</v>
      </c>
      <c r="B29" s="352" t="s">
        <v>34</v>
      </c>
      <c r="C29" s="60">
        <f t="shared" si="3"/>
        <v>1964</v>
      </c>
      <c r="D29" s="146">
        <f t="shared" si="5"/>
        <v>2897</v>
      </c>
      <c r="E29" s="75">
        <f t="shared" si="4"/>
        <v>97.71144278606965</v>
      </c>
      <c r="F29" s="83">
        <f t="shared" si="6"/>
        <v>67.79426993441491</v>
      </c>
      <c r="G29" s="15"/>
      <c r="H29" s="149">
        <v>0</v>
      </c>
      <c r="I29" s="134">
        <v>3</v>
      </c>
      <c r="J29" s="15" t="s">
        <v>22</v>
      </c>
      <c r="L29" s="66"/>
      <c r="M29" s="33"/>
      <c r="S29" s="33"/>
      <c r="T29" s="33"/>
      <c r="U29" s="33"/>
    </row>
    <row r="30" spans="1:21" ht="13.5">
      <c r="A30" s="89">
        <v>9</v>
      </c>
      <c r="B30" s="356" t="s">
        <v>42</v>
      </c>
      <c r="C30" s="60">
        <f t="shared" si="3"/>
        <v>1642</v>
      </c>
      <c r="D30" s="146">
        <f t="shared" si="5"/>
        <v>902</v>
      </c>
      <c r="E30" s="75">
        <f t="shared" si="4"/>
        <v>105.52699228791774</v>
      </c>
      <c r="F30" s="83">
        <f t="shared" si="6"/>
        <v>182.03991130820398</v>
      </c>
      <c r="G30" s="16"/>
      <c r="H30" s="224">
        <v>0</v>
      </c>
      <c r="I30" s="134">
        <v>5</v>
      </c>
      <c r="J30" s="15" t="s">
        <v>24</v>
      </c>
      <c r="L30" s="66"/>
      <c r="M30" s="33"/>
      <c r="S30" s="33"/>
      <c r="T30" s="33"/>
      <c r="U30" s="33"/>
    </row>
    <row r="31" spans="1:21" ht="14.25" thickBot="1">
      <c r="A31" s="92">
        <v>10</v>
      </c>
      <c r="B31" s="358" t="s">
        <v>2</v>
      </c>
      <c r="C31" s="60">
        <f t="shared" si="3"/>
        <v>1307</v>
      </c>
      <c r="D31" s="146">
        <f t="shared" si="5"/>
        <v>1628</v>
      </c>
      <c r="E31" s="75">
        <f t="shared" si="4"/>
        <v>70.04287245444802</v>
      </c>
      <c r="F31" s="84">
        <f t="shared" si="6"/>
        <v>80.28255528255528</v>
      </c>
      <c r="G31" s="150"/>
      <c r="H31" s="224">
        <v>0</v>
      </c>
      <c r="I31" s="134">
        <v>7</v>
      </c>
      <c r="J31" s="15" t="s">
        <v>26</v>
      </c>
      <c r="L31" s="66"/>
      <c r="M31" s="33"/>
      <c r="S31" s="33"/>
      <c r="T31" s="33"/>
      <c r="U31" s="33"/>
    </row>
    <row r="32" spans="1:21" ht="14.25" thickBot="1">
      <c r="A32" s="93"/>
      <c r="B32" s="94" t="s">
        <v>82</v>
      </c>
      <c r="C32" s="95">
        <f>SUM(H44)</f>
        <v>78735</v>
      </c>
      <c r="D32" s="95">
        <f>SUM(L14)</f>
        <v>79770</v>
      </c>
      <c r="E32" s="98">
        <f t="shared" si="4"/>
        <v>97.2289111991998</v>
      </c>
      <c r="F32" s="96">
        <f t="shared" si="6"/>
        <v>98.70251974426476</v>
      </c>
      <c r="G32" s="97"/>
      <c r="H32" s="423">
        <v>0</v>
      </c>
      <c r="I32" s="134">
        <v>8</v>
      </c>
      <c r="J32" s="15" t="s">
        <v>27</v>
      </c>
      <c r="L32" s="66"/>
      <c r="M32" s="33"/>
      <c r="S32" s="33"/>
      <c r="T32" s="33"/>
      <c r="U32" s="33"/>
    </row>
    <row r="33" spans="8:21" ht="13.5">
      <c r="H33" s="421">
        <v>0</v>
      </c>
      <c r="I33" s="134">
        <v>10</v>
      </c>
      <c r="J33" s="15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4">
        <v>11</v>
      </c>
      <c r="J34" s="15" t="s">
        <v>30</v>
      </c>
      <c r="L34" s="66"/>
      <c r="M34" s="33"/>
      <c r="S34" s="33"/>
      <c r="T34" s="33"/>
      <c r="U34" s="33"/>
    </row>
    <row r="35" spans="8:21" ht="13.5">
      <c r="H35" s="146">
        <v>0</v>
      </c>
      <c r="I35" s="134">
        <v>13</v>
      </c>
      <c r="J35" s="15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5">
        <v>0</v>
      </c>
      <c r="I36" s="134">
        <v>20</v>
      </c>
      <c r="J36" s="15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4">
        <v>27</v>
      </c>
      <c r="J37" s="15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4">
        <v>28</v>
      </c>
      <c r="J38" s="15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4">
        <v>29</v>
      </c>
      <c r="J39" s="15" t="s">
        <v>216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5">
        <v>0</v>
      </c>
      <c r="I40" s="134">
        <v>30</v>
      </c>
      <c r="J40" s="15" t="s">
        <v>47</v>
      </c>
      <c r="L40" s="66"/>
      <c r="M40" s="33"/>
      <c r="S40" s="33"/>
      <c r="T40" s="33"/>
      <c r="U40" s="33"/>
    </row>
    <row r="41" spans="8:21" ht="13.5">
      <c r="H41" s="257">
        <v>0</v>
      </c>
      <c r="I41" s="134">
        <v>32</v>
      </c>
      <c r="J41" s="15" t="s">
        <v>49</v>
      </c>
      <c r="L41" s="66"/>
      <c r="M41" s="33"/>
      <c r="S41" s="33"/>
      <c r="T41" s="33"/>
      <c r="U41" s="33"/>
    </row>
    <row r="42" spans="8:21" ht="13.5">
      <c r="H42" s="145">
        <v>0</v>
      </c>
      <c r="I42" s="134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414">
        <v>0</v>
      </c>
      <c r="I43" s="134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06">
        <f>SUM(H4:H43)</f>
        <v>78735</v>
      </c>
      <c r="I44" s="134"/>
      <c r="J44" s="390" t="s">
        <v>231</v>
      </c>
      <c r="L44" s="66"/>
      <c r="M44" s="33"/>
    </row>
    <row r="45" ht="13.5">
      <c r="R45" s="172"/>
    </row>
    <row r="46" spans="18:30" ht="13.5" customHeight="1"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225" t="s">
        <v>114</v>
      </c>
      <c r="S47" s="33"/>
      <c r="T47" s="33"/>
      <c r="U47" s="33"/>
      <c r="V47" s="33"/>
    </row>
    <row r="48" spans="8:22" ht="13.5">
      <c r="H48" s="140" t="s">
        <v>232</v>
      </c>
      <c r="I48" s="134"/>
      <c r="J48" s="12" t="s">
        <v>77</v>
      </c>
      <c r="K48" s="5"/>
      <c r="L48" s="374" t="s">
        <v>233</v>
      </c>
      <c r="S48" s="33"/>
      <c r="T48" s="33"/>
      <c r="U48" s="33"/>
      <c r="V48" s="33"/>
    </row>
    <row r="49" spans="8:22" ht="13.5">
      <c r="H49" s="60">
        <v>108548</v>
      </c>
      <c r="I49" s="134">
        <v>26</v>
      </c>
      <c r="J49" s="15" t="s">
        <v>43</v>
      </c>
      <c r="K49" s="5">
        <f>SUM(I49)</f>
        <v>26</v>
      </c>
      <c r="L49" s="375">
        <v>99938</v>
      </c>
      <c r="M49" s="1"/>
      <c r="N49" s="147"/>
      <c r="O49" s="147"/>
      <c r="S49" s="33"/>
      <c r="T49" s="33"/>
      <c r="U49" s="33"/>
      <c r="V49" s="33"/>
    </row>
    <row r="50" spans="8:22" ht="13.5">
      <c r="H50" s="60">
        <v>20926</v>
      </c>
      <c r="I50" s="134">
        <v>13</v>
      </c>
      <c r="J50" s="15" t="s">
        <v>7</v>
      </c>
      <c r="K50" s="5">
        <f aca="true" t="shared" si="7" ref="K50:K58">SUM(I50)</f>
        <v>13</v>
      </c>
      <c r="L50" s="375">
        <v>5584</v>
      </c>
      <c r="M50" s="33"/>
      <c r="N50" s="148"/>
      <c r="O50" s="148"/>
      <c r="S50" s="33"/>
      <c r="T50" s="33"/>
      <c r="U50" s="33"/>
      <c r="V50" s="33"/>
    </row>
    <row r="51" spans="8:22" ht="13.5">
      <c r="H51" s="145">
        <v>14373</v>
      </c>
      <c r="I51" s="134">
        <v>34</v>
      </c>
      <c r="J51" s="15" t="s">
        <v>1</v>
      </c>
      <c r="K51" s="5">
        <f t="shared" si="7"/>
        <v>34</v>
      </c>
      <c r="L51" s="375">
        <v>15753</v>
      </c>
      <c r="M51" s="33"/>
      <c r="N51" s="148"/>
      <c r="O51" s="148"/>
      <c r="S51" s="33"/>
      <c r="T51" s="33"/>
      <c r="U51" s="33"/>
      <c r="V51" s="33"/>
    </row>
    <row r="52" spans="8:22" ht="14.25" thickBot="1">
      <c r="H52" s="145">
        <v>9408</v>
      </c>
      <c r="I52" s="134">
        <v>33</v>
      </c>
      <c r="J52" s="15" t="s">
        <v>0</v>
      </c>
      <c r="K52" s="5">
        <f t="shared" si="7"/>
        <v>33</v>
      </c>
      <c r="L52" s="375">
        <v>5820</v>
      </c>
      <c r="M52" s="33"/>
      <c r="N52" s="148"/>
      <c r="O52" s="148"/>
      <c r="S52" s="33"/>
      <c r="T52" s="33"/>
      <c r="U52" s="33"/>
      <c r="V52" s="33"/>
    </row>
    <row r="53" spans="1:22" ht="13.5">
      <c r="A53" s="86" t="s">
        <v>60</v>
      </c>
      <c r="B53" s="87" t="s">
        <v>77</v>
      </c>
      <c r="C53" s="87" t="s">
        <v>224</v>
      </c>
      <c r="D53" s="87" t="s">
        <v>170</v>
      </c>
      <c r="E53" s="87" t="s">
        <v>75</v>
      </c>
      <c r="F53" s="87" t="s">
        <v>74</v>
      </c>
      <c r="G53" s="87" t="s">
        <v>76</v>
      </c>
      <c r="H53" s="61">
        <v>7164</v>
      </c>
      <c r="I53" s="134">
        <v>25</v>
      </c>
      <c r="J53" s="15" t="s">
        <v>42</v>
      </c>
      <c r="K53" s="5">
        <f t="shared" si="7"/>
        <v>25</v>
      </c>
      <c r="L53" s="375">
        <v>6792</v>
      </c>
      <c r="M53" s="33"/>
      <c r="N53" s="148"/>
      <c r="O53" s="148"/>
      <c r="S53" s="33"/>
      <c r="T53" s="33"/>
      <c r="U53" s="33"/>
      <c r="V53" s="33"/>
    </row>
    <row r="54" spans="1:22" ht="13.5">
      <c r="A54" s="89">
        <v>1</v>
      </c>
      <c r="B54" s="352" t="s">
        <v>43</v>
      </c>
      <c r="C54" s="60">
        <f aca="true" t="shared" si="8" ref="C54:C63">SUM(H49)</f>
        <v>108548</v>
      </c>
      <c r="D54" s="161">
        <f>SUM(L49)</f>
        <v>99938</v>
      </c>
      <c r="E54" s="75">
        <f aca="true" t="shared" si="9" ref="E54:E64">SUM(N63/M63*100)</f>
        <v>107.93814945557601</v>
      </c>
      <c r="F54" s="75">
        <f>SUM(C54/D54*100)</f>
        <v>108.61534151173728</v>
      </c>
      <c r="G54" s="5"/>
      <c r="H54" s="145">
        <v>5228</v>
      </c>
      <c r="I54" s="134">
        <v>24</v>
      </c>
      <c r="J54" s="15" t="s">
        <v>41</v>
      </c>
      <c r="K54" s="5">
        <f t="shared" si="7"/>
        <v>24</v>
      </c>
      <c r="L54" s="375">
        <v>4797</v>
      </c>
      <c r="M54" s="33"/>
      <c r="N54" s="148"/>
      <c r="O54" s="148"/>
      <c r="S54" s="33"/>
      <c r="T54" s="33"/>
      <c r="U54" s="33"/>
      <c r="V54" s="33"/>
    </row>
    <row r="55" spans="1:22" ht="13.5">
      <c r="A55" s="89">
        <v>2</v>
      </c>
      <c r="B55" s="352" t="s">
        <v>7</v>
      </c>
      <c r="C55" s="60">
        <f t="shared" si="8"/>
        <v>20926</v>
      </c>
      <c r="D55" s="161">
        <f aca="true" t="shared" si="10" ref="D55:D64">SUM(L50)</f>
        <v>5584</v>
      </c>
      <c r="E55" s="75">
        <f t="shared" si="9"/>
        <v>125.86310597858777</v>
      </c>
      <c r="F55" s="75">
        <f aca="true" t="shared" si="11" ref="F55:F64">SUM(C55/D55*100)</f>
        <v>374.7492836676218</v>
      </c>
      <c r="G55" s="5"/>
      <c r="H55" s="145">
        <v>4305</v>
      </c>
      <c r="I55" s="134">
        <v>16</v>
      </c>
      <c r="J55" s="15" t="s">
        <v>3</v>
      </c>
      <c r="K55" s="5">
        <f t="shared" si="7"/>
        <v>16</v>
      </c>
      <c r="L55" s="375">
        <v>4600</v>
      </c>
      <c r="M55" s="33"/>
      <c r="N55" s="148"/>
      <c r="O55" s="148"/>
      <c r="S55" s="33"/>
      <c r="T55" s="33"/>
      <c r="U55" s="33"/>
      <c r="V55" s="33"/>
    </row>
    <row r="56" spans="1:22" ht="13.5">
      <c r="A56" s="89">
        <v>3</v>
      </c>
      <c r="B56" s="352" t="s">
        <v>1</v>
      </c>
      <c r="C56" s="60">
        <f t="shared" si="8"/>
        <v>14373</v>
      </c>
      <c r="D56" s="161">
        <f t="shared" si="10"/>
        <v>15753</v>
      </c>
      <c r="E56" s="75">
        <f t="shared" si="9"/>
        <v>94.80870712401055</v>
      </c>
      <c r="F56" s="75">
        <f t="shared" si="11"/>
        <v>91.2397638545039</v>
      </c>
      <c r="G56" s="5"/>
      <c r="H56" s="145">
        <v>2426</v>
      </c>
      <c r="I56" s="134">
        <v>40</v>
      </c>
      <c r="J56" s="15" t="s">
        <v>2</v>
      </c>
      <c r="K56" s="5">
        <f t="shared" si="7"/>
        <v>40</v>
      </c>
      <c r="L56" s="375">
        <v>1907</v>
      </c>
      <c r="M56" s="33"/>
      <c r="N56" s="148"/>
      <c r="O56" s="148"/>
      <c r="S56" s="33"/>
      <c r="T56" s="33"/>
      <c r="U56" s="33"/>
      <c r="V56" s="33"/>
    </row>
    <row r="57" spans="1:22" ht="13.5">
      <c r="A57" s="89">
        <v>4</v>
      </c>
      <c r="B57" s="352" t="s">
        <v>0</v>
      </c>
      <c r="C57" s="60">
        <f t="shared" si="8"/>
        <v>9408</v>
      </c>
      <c r="D57" s="161">
        <f t="shared" si="10"/>
        <v>5820</v>
      </c>
      <c r="E57" s="75">
        <f t="shared" si="9"/>
        <v>107.18924461661159</v>
      </c>
      <c r="F57" s="75">
        <f t="shared" si="11"/>
        <v>161.64948453608247</v>
      </c>
      <c r="G57" s="5"/>
      <c r="H57" s="149">
        <v>2211</v>
      </c>
      <c r="I57" s="134">
        <v>22</v>
      </c>
      <c r="J57" s="15" t="s">
        <v>39</v>
      </c>
      <c r="K57" s="5">
        <f t="shared" si="7"/>
        <v>22</v>
      </c>
      <c r="L57" s="375">
        <v>1698</v>
      </c>
      <c r="M57" s="33"/>
      <c r="N57" s="148"/>
      <c r="O57" s="148"/>
      <c r="S57" s="33"/>
      <c r="T57" s="33"/>
      <c r="U57" s="33"/>
      <c r="V57" s="33"/>
    </row>
    <row r="58" spans="1:22" ht="14.25" thickBot="1">
      <c r="A58" s="89">
        <v>5</v>
      </c>
      <c r="B58" s="352" t="s">
        <v>42</v>
      </c>
      <c r="C58" s="60">
        <f t="shared" si="8"/>
        <v>7164</v>
      </c>
      <c r="D58" s="161">
        <f t="shared" si="10"/>
        <v>6792</v>
      </c>
      <c r="E58" s="75">
        <f t="shared" si="9"/>
        <v>99.65224648768952</v>
      </c>
      <c r="F58" s="75">
        <f t="shared" si="11"/>
        <v>105.47703180212014</v>
      </c>
      <c r="G58" s="16"/>
      <c r="H58" s="422">
        <v>1825</v>
      </c>
      <c r="I58" s="243">
        <v>38</v>
      </c>
      <c r="J58" s="388" t="s">
        <v>52</v>
      </c>
      <c r="K58" s="18">
        <f t="shared" si="7"/>
        <v>38</v>
      </c>
      <c r="L58" s="376">
        <v>3020</v>
      </c>
      <c r="M58" s="33"/>
      <c r="N58" s="148"/>
      <c r="O58" s="148"/>
      <c r="S58" s="33"/>
      <c r="T58" s="33"/>
      <c r="U58" s="33"/>
      <c r="V58" s="33"/>
    </row>
    <row r="59" spans="1:22" ht="14.25" thickTop="1">
      <c r="A59" s="89">
        <v>6</v>
      </c>
      <c r="B59" s="352" t="s">
        <v>41</v>
      </c>
      <c r="C59" s="60">
        <f t="shared" si="8"/>
        <v>5228</v>
      </c>
      <c r="D59" s="161">
        <f t="shared" si="10"/>
        <v>4797</v>
      </c>
      <c r="E59" s="75">
        <f t="shared" si="9"/>
        <v>140.651062684961</v>
      </c>
      <c r="F59" s="75">
        <f t="shared" si="11"/>
        <v>108.98478215551386</v>
      </c>
      <c r="G59" s="5"/>
      <c r="H59" s="149">
        <v>1600</v>
      </c>
      <c r="I59" s="255">
        <v>15</v>
      </c>
      <c r="J59" s="364" t="s">
        <v>33</v>
      </c>
      <c r="K59" s="12" t="s">
        <v>106</v>
      </c>
      <c r="L59" s="377">
        <v>162749</v>
      </c>
      <c r="M59" s="33"/>
      <c r="N59" s="148"/>
      <c r="O59" s="148"/>
      <c r="S59" s="33"/>
      <c r="T59" s="33"/>
      <c r="U59" s="33"/>
      <c r="V59" s="33"/>
    </row>
    <row r="60" spans="1:22" ht="13.5">
      <c r="A60" s="89">
        <v>7</v>
      </c>
      <c r="B60" s="352" t="s">
        <v>3</v>
      </c>
      <c r="C60" s="60">
        <f t="shared" si="8"/>
        <v>4305</v>
      </c>
      <c r="D60" s="161">
        <f t="shared" si="10"/>
        <v>4600</v>
      </c>
      <c r="E60" s="75">
        <f t="shared" si="9"/>
        <v>159.62180200222468</v>
      </c>
      <c r="F60" s="75">
        <f t="shared" si="11"/>
        <v>93.58695652173913</v>
      </c>
      <c r="G60" s="5"/>
      <c r="H60" s="224">
        <v>1165</v>
      </c>
      <c r="I60" s="255">
        <v>36</v>
      </c>
      <c r="J60" s="15" t="s">
        <v>5</v>
      </c>
      <c r="K60" s="1"/>
      <c r="L60" s="174"/>
      <c r="M60" s="33"/>
      <c r="N60" s="1"/>
      <c r="O60" s="1"/>
      <c r="S60" s="33"/>
      <c r="T60" s="33"/>
      <c r="U60" s="33"/>
      <c r="V60" s="33"/>
    </row>
    <row r="61" spans="1:22" ht="13.5">
      <c r="A61" s="89">
        <v>8</v>
      </c>
      <c r="B61" s="352" t="s">
        <v>2</v>
      </c>
      <c r="C61" s="60">
        <f t="shared" si="8"/>
        <v>2426</v>
      </c>
      <c r="D61" s="161">
        <f t="shared" si="10"/>
        <v>1907</v>
      </c>
      <c r="E61" s="75">
        <f t="shared" si="9"/>
        <v>94.43363176333204</v>
      </c>
      <c r="F61" s="75">
        <f t="shared" si="11"/>
        <v>127.21552176192974</v>
      </c>
      <c r="G61" s="15"/>
      <c r="H61" s="149">
        <v>1158</v>
      </c>
      <c r="I61" s="255">
        <v>23</v>
      </c>
      <c r="J61" s="15" t="s">
        <v>40</v>
      </c>
      <c r="K61" s="70"/>
      <c r="S61" s="33"/>
      <c r="T61" s="33"/>
      <c r="U61" s="33"/>
      <c r="V61" s="33"/>
    </row>
    <row r="62" spans="1:22" ht="13.5">
      <c r="A62" s="89">
        <v>9</v>
      </c>
      <c r="B62" s="352" t="s">
        <v>39</v>
      </c>
      <c r="C62" s="60">
        <f t="shared" si="8"/>
        <v>2211</v>
      </c>
      <c r="D62" s="161">
        <f t="shared" si="10"/>
        <v>1698</v>
      </c>
      <c r="E62" s="75">
        <f t="shared" si="9"/>
        <v>97.4867724867725</v>
      </c>
      <c r="F62" s="75">
        <f t="shared" si="11"/>
        <v>130.21201413427562</v>
      </c>
      <c r="G62" s="16"/>
      <c r="H62" s="149">
        <v>922</v>
      </c>
      <c r="I62" s="415">
        <v>14</v>
      </c>
      <c r="J62" s="15" t="s">
        <v>32</v>
      </c>
      <c r="K62" s="70"/>
      <c r="L62" s="1" t="s">
        <v>92</v>
      </c>
      <c r="M62" s="152" t="s">
        <v>98</v>
      </c>
      <c r="N62" s="59" t="s">
        <v>121</v>
      </c>
      <c r="S62" s="33"/>
      <c r="T62" s="33"/>
      <c r="U62" s="33"/>
      <c r="V62" s="33"/>
    </row>
    <row r="63" spans="1:22" ht="14.25" thickBot="1">
      <c r="A63" s="92">
        <v>10</v>
      </c>
      <c r="B63" s="357" t="s">
        <v>52</v>
      </c>
      <c r="C63" s="60">
        <f t="shared" si="8"/>
        <v>1825</v>
      </c>
      <c r="D63" s="250">
        <f t="shared" si="10"/>
        <v>3020</v>
      </c>
      <c r="E63" s="91">
        <f t="shared" si="9"/>
        <v>56.924516531503436</v>
      </c>
      <c r="F63" s="75">
        <f t="shared" si="11"/>
        <v>60.43046357615894</v>
      </c>
      <c r="G63" s="150"/>
      <c r="H63" s="224">
        <v>744</v>
      </c>
      <c r="I63" s="134">
        <v>12</v>
      </c>
      <c r="J63" s="15" t="s">
        <v>31</v>
      </c>
      <c r="K63" s="5">
        <f>SUM(K49)</f>
        <v>26</v>
      </c>
      <c r="L63" s="15" t="s">
        <v>43</v>
      </c>
      <c r="M63" s="396">
        <v>100565</v>
      </c>
      <c r="N63" s="146">
        <f>SUM(H49)</f>
        <v>108548</v>
      </c>
      <c r="O63" s="60"/>
      <c r="S63" s="33"/>
      <c r="T63" s="33"/>
      <c r="U63" s="33"/>
      <c r="V63" s="33"/>
    </row>
    <row r="64" spans="1:22" ht="14.25" thickBot="1">
      <c r="A64" s="93"/>
      <c r="B64" s="94" t="s">
        <v>82</v>
      </c>
      <c r="C64" s="166">
        <f>SUM(H89)</f>
        <v>183821</v>
      </c>
      <c r="D64" s="251">
        <f t="shared" si="10"/>
        <v>162749</v>
      </c>
      <c r="E64" s="91">
        <f t="shared" si="9"/>
        <v>108.93289954784382</v>
      </c>
      <c r="F64" s="98">
        <f t="shared" si="11"/>
        <v>112.94754499259597</v>
      </c>
      <c r="G64" s="97"/>
      <c r="H64" s="427">
        <v>477</v>
      </c>
      <c r="I64" s="134">
        <v>21</v>
      </c>
      <c r="J64" s="15" t="s">
        <v>38</v>
      </c>
      <c r="K64" s="5">
        <f aca="true" t="shared" si="12" ref="K64:K72">SUM(K50)</f>
        <v>13</v>
      </c>
      <c r="L64" s="15" t="s">
        <v>7</v>
      </c>
      <c r="M64" s="396">
        <v>16626</v>
      </c>
      <c r="N64" s="146">
        <f aca="true" t="shared" si="13" ref="N64:N72">SUM(H50)</f>
        <v>20926</v>
      </c>
      <c r="O64" s="60"/>
      <c r="S64" s="33"/>
      <c r="T64" s="33"/>
      <c r="U64" s="33"/>
      <c r="V64" s="33"/>
    </row>
    <row r="65" spans="8:22" ht="13.5">
      <c r="H65" s="146">
        <v>413</v>
      </c>
      <c r="I65" s="134">
        <v>31</v>
      </c>
      <c r="J65" s="15" t="s">
        <v>99</v>
      </c>
      <c r="K65" s="5">
        <f t="shared" si="12"/>
        <v>34</v>
      </c>
      <c r="L65" s="15" t="s">
        <v>1</v>
      </c>
      <c r="M65" s="396">
        <v>15160</v>
      </c>
      <c r="N65" s="146">
        <f t="shared" si="13"/>
        <v>14373</v>
      </c>
      <c r="O65" s="61"/>
      <c r="S65" s="33"/>
      <c r="T65" s="33"/>
      <c r="U65" s="33"/>
      <c r="V65" s="33"/>
    </row>
    <row r="66" spans="8:22" ht="13.5">
      <c r="H66" s="61">
        <v>395</v>
      </c>
      <c r="I66" s="134">
        <v>17</v>
      </c>
      <c r="J66" s="15" t="s">
        <v>34</v>
      </c>
      <c r="K66" s="5">
        <f t="shared" si="12"/>
        <v>33</v>
      </c>
      <c r="L66" s="15" t="s">
        <v>0</v>
      </c>
      <c r="M66" s="396">
        <v>8777</v>
      </c>
      <c r="N66" s="146">
        <f t="shared" si="13"/>
        <v>9408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5">
        <v>265</v>
      </c>
      <c r="I67" s="134">
        <v>3</v>
      </c>
      <c r="J67" s="15" t="s">
        <v>22</v>
      </c>
      <c r="K67" s="5">
        <f t="shared" si="12"/>
        <v>25</v>
      </c>
      <c r="L67" s="15" t="s">
        <v>42</v>
      </c>
      <c r="M67" s="396">
        <v>7189</v>
      </c>
      <c r="N67" s="146">
        <f t="shared" si="13"/>
        <v>7164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5">
        <v>117</v>
      </c>
      <c r="I68" s="134">
        <v>30</v>
      </c>
      <c r="J68" s="15" t="s">
        <v>47</v>
      </c>
      <c r="K68" s="5">
        <f t="shared" si="12"/>
        <v>24</v>
      </c>
      <c r="L68" s="15" t="s">
        <v>41</v>
      </c>
      <c r="M68" s="396">
        <v>3717</v>
      </c>
      <c r="N68" s="146">
        <f t="shared" si="13"/>
        <v>5228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70</v>
      </c>
      <c r="I69" s="134">
        <v>1</v>
      </c>
      <c r="J69" s="15" t="s">
        <v>4</v>
      </c>
      <c r="K69" s="5">
        <f t="shared" si="12"/>
        <v>16</v>
      </c>
      <c r="L69" s="15" t="s">
        <v>3</v>
      </c>
      <c r="M69" s="396">
        <v>2697</v>
      </c>
      <c r="N69" s="146">
        <f t="shared" si="13"/>
        <v>4305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52</v>
      </c>
      <c r="I70" s="134">
        <v>37</v>
      </c>
      <c r="J70" s="15" t="s">
        <v>51</v>
      </c>
      <c r="K70" s="5">
        <f t="shared" si="12"/>
        <v>40</v>
      </c>
      <c r="L70" s="15" t="s">
        <v>2</v>
      </c>
      <c r="M70" s="396">
        <v>2569</v>
      </c>
      <c r="N70" s="146">
        <f t="shared" si="13"/>
        <v>2426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22</v>
      </c>
      <c r="I71" s="134">
        <v>29</v>
      </c>
      <c r="J71" s="15" t="s">
        <v>216</v>
      </c>
      <c r="K71" s="5">
        <f t="shared" si="12"/>
        <v>22</v>
      </c>
      <c r="L71" s="15" t="s">
        <v>39</v>
      </c>
      <c r="M71" s="396">
        <v>2268</v>
      </c>
      <c r="N71" s="146">
        <f t="shared" si="13"/>
        <v>2211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5">
        <v>6</v>
      </c>
      <c r="I72" s="134">
        <v>19</v>
      </c>
      <c r="J72" s="15" t="s">
        <v>36</v>
      </c>
      <c r="K72" s="5">
        <f t="shared" si="12"/>
        <v>38</v>
      </c>
      <c r="L72" s="388" t="s">
        <v>52</v>
      </c>
      <c r="M72" s="397">
        <v>3206</v>
      </c>
      <c r="N72" s="391">
        <f t="shared" si="13"/>
        <v>1825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5">
        <v>1</v>
      </c>
      <c r="I73" s="134">
        <v>11</v>
      </c>
      <c r="J73" s="15" t="s">
        <v>30</v>
      </c>
      <c r="K73" s="60"/>
      <c r="L73" s="393" t="s">
        <v>196</v>
      </c>
      <c r="M73" s="395">
        <v>168747</v>
      </c>
      <c r="N73" s="394">
        <f>SUM(H89)</f>
        <v>183821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4">
        <v>2</v>
      </c>
      <c r="J74" s="15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5">
        <v>0</v>
      </c>
      <c r="I75" s="134">
        <v>4</v>
      </c>
      <c r="J75" s="15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5">
        <v>0</v>
      </c>
      <c r="I76" s="134">
        <v>5</v>
      </c>
      <c r="J76" s="15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4">
        <v>6</v>
      </c>
      <c r="J77" s="15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4">
        <v>7</v>
      </c>
      <c r="J78" s="15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4">
        <v>8</v>
      </c>
      <c r="J79" s="15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12">
        <v>0</v>
      </c>
      <c r="I80" s="134">
        <v>9</v>
      </c>
      <c r="J80" s="15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6">
        <v>0</v>
      </c>
      <c r="I81" s="134">
        <v>10</v>
      </c>
      <c r="J81" s="15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5">
        <v>0</v>
      </c>
      <c r="I82" s="134">
        <v>18</v>
      </c>
      <c r="J82" s="15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4">
        <v>20</v>
      </c>
      <c r="J83" s="15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4">
        <v>27</v>
      </c>
      <c r="J84" s="15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4">
        <v>28</v>
      </c>
      <c r="J85" s="1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4">
        <v>32</v>
      </c>
      <c r="J86" s="1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4">
        <v>35</v>
      </c>
      <c r="J87" s="15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4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07">
        <f>SUM(H49:H88)</f>
        <v>183821</v>
      </c>
      <c r="I89" s="134"/>
      <c r="J89" s="5" t="s">
        <v>208</v>
      </c>
      <c r="L89" s="66"/>
      <c r="M89" s="33"/>
      <c r="N89" s="33"/>
      <c r="O89" s="33"/>
    </row>
    <row r="90" spans="9:16" ht="13.5">
      <c r="I90" s="389"/>
      <c r="J90" s="127"/>
      <c r="L90" s="66"/>
      <c r="M90" s="33"/>
      <c r="N90" s="33"/>
      <c r="O90" s="33"/>
      <c r="P90" s="1"/>
    </row>
    <row r="91" spans="9:16" ht="18.75">
      <c r="I91" s="147"/>
      <c r="J91" s="41"/>
      <c r="L91" s="66"/>
      <c r="M91" s="33"/>
      <c r="N91" s="33"/>
      <c r="O91" s="33"/>
      <c r="P91" s="64"/>
    </row>
    <row r="92" spans="9:16" ht="13.5">
      <c r="I92" s="147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103</v>
      </c>
      <c r="J1" s="167"/>
      <c r="Q1" s="33"/>
      <c r="R1" s="17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85" t="s">
        <v>93</v>
      </c>
      <c r="Q2" s="1"/>
      <c r="R2" s="179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65" t="s">
        <v>234</v>
      </c>
      <c r="I3" s="134"/>
      <c r="J3" s="11"/>
      <c r="K3" s="5"/>
      <c r="L3" s="362" t="s">
        <v>233</v>
      </c>
      <c r="M3" s="133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6">
        <v>37342</v>
      </c>
      <c r="I4" s="134">
        <v>33</v>
      </c>
      <c r="J4" s="44" t="s">
        <v>0</v>
      </c>
      <c r="K4" s="204">
        <f>SUM(I4)</f>
        <v>33</v>
      </c>
      <c r="L4" s="401">
        <v>51441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5">
        <v>31126</v>
      </c>
      <c r="I5" s="134">
        <v>3</v>
      </c>
      <c r="J5" s="44" t="s">
        <v>22</v>
      </c>
      <c r="K5" s="204">
        <f aca="true" t="shared" si="0" ref="K5:K13">SUM(I5)</f>
        <v>3</v>
      </c>
      <c r="L5" s="401">
        <v>36124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61">
        <v>29933</v>
      </c>
      <c r="I6" s="134">
        <v>31</v>
      </c>
      <c r="J6" s="44" t="s">
        <v>99</v>
      </c>
      <c r="K6" s="204">
        <f t="shared" si="0"/>
        <v>31</v>
      </c>
      <c r="L6" s="401">
        <v>31746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61">
        <v>16051</v>
      </c>
      <c r="I7" s="134">
        <v>13</v>
      </c>
      <c r="J7" s="44" t="s">
        <v>7</v>
      </c>
      <c r="K7" s="204">
        <f t="shared" si="0"/>
        <v>13</v>
      </c>
      <c r="L7" s="401">
        <v>16910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5">
        <v>13873</v>
      </c>
      <c r="I8" s="134">
        <v>2</v>
      </c>
      <c r="J8" s="44" t="s">
        <v>6</v>
      </c>
      <c r="K8" s="204">
        <f t="shared" si="0"/>
        <v>2</v>
      </c>
      <c r="L8" s="401">
        <v>16444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5">
        <v>13764</v>
      </c>
      <c r="I9" s="134">
        <v>40</v>
      </c>
      <c r="J9" s="44" t="s">
        <v>2</v>
      </c>
      <c r="K9" s="204">
        <f t="shared" si="0"/>
        <v>40</v>
      </c>
      <c r="L9" s="401">
        <v>26066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5">
        <v>12772</v>
      </c>
      <c r="I10" s="134">
        <v>16</v>
      </c>
      <c r="J10" s="44" t="s">
        <v>3</v>
      </c>
      <c r="K10" s="204">
        <f t="shared" si="0"/>
        <v>16</v>
      </c>
      <c r="L10" s="401">
        <v>14633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5">
        <v>11445</v>
      </c>
      <c r="I11" s="134">
        <v>38</v>
      </c>
      <c r="J11" s="44" t="s">
        <v>52</v>
      </c>
      <c r="K11" s="204">
        <f t="shared" si="0"/>
        <v>38</v>
      </c>
      <c r="L11" s="401">
        <v>11537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5">
        <v>10934</v>
      </c>
      <c r="I12" s="134">
        <v>34</v>
      </c>
      <c r="J12" s="44" t="s">
        <v>1</v>
      </c>
      <c r="K12" s="204">
        <f t="shared" si="0"/>
        <v>34</v>
      </c>
      <c r="L12" s="401">
        <v>13580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27">
        <v>9871</v>
      </c>
      <c r="I13" s="243">
        <v>17</v>
      </c>
      <c r="J13" s="82" t="s">
        <v>34</v>
      </c>
      <c r="K13" s="204">
        <f t="shared" si="0"/>
        <v>17</v>
      </c>
      <c r="L13" s="402">
        <v>6781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5">
        <v>7513</v>
      </c>
      <c r="I14" s="211">
        <v>36</v>
      </c>
      <c r="J14" s="81" t="s">
        <v>5</v>
      </c>
      <c r="K14" s="176" t="s">
        <v>9</v>
      </c>
      <c r="L14" s="403">
        <v>259383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5">
        <v>5291</v>
      </c>
      <c r="I15" s="134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5">
        <v>3456</v>
      </c>
      <c r="I16" s="134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61">
        <v>3444</v>
      </c>
      <c r="I17" s="134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12">
        <v>2664</v>
      </c>
      <c r="I18" s="134">
        <v>14</v>
      </c>
      <c r="J18" s="44" t="s">
        <v>32</v>
      </c>
      <c r="K18" s="1"/>
      <c r="L18" s="74" t="s">
        <v>94</v>
      </c>
      <c r="M18" t="s">
        <v>98</v>
      </c>
      <c r="N18" s="59" t="s">
        <v>121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6">
        <v>2100</v>
      </c>
      <c r="I19" s="134">
        <v>24</v>
      </c>
      <c r="J19" s="44" t="s">
        <v>41</v>
      </c>
      <c r="K19" s="204">
        <f>SUM(I4)</f>
        <v>33</v>
      </c>
      <c r="L19" s="44" t="s">
        <v>0</v>
      </c>
      <c r="M19" s="371">
        <v>37544</v>
      </c>
      <c r="N19" s="146">
        <f>SUM(H4)</f>
        <v>37342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6" t="s">
        <v>60</v>
      </c>
      <c r="B20" s="87" t="s">
        <v>77</v>
      </c>
      <c r="C20" s="87" t="s">
        <v>224</v>
      </c>
      <c r="D20" s="87" t="s">
        <v>170</v>
      </c>
      <c r="E20" s="87" t="s">
        <v>75</v>
      </c>
      <c r="F20" s="87" t="s">
        <v>74</v>
      </c>
      <c r="G20" s="88" t="s">
        <v>76</v>
      </c>
      <c r="H20" s="145">
        <v>1618</v>
      </c>
      <c r="I20" s="134">
        <v>12</v>
      </c>
      <c r="J20" s="44" t="s">
        <v>31</v>
      </c>
      <c r="K20" s="204">
        <f aca="true" t="shared" si="1" ref="K20:K28">SUM(I5)</f>
        <v>3</v>
      </c>
      <c r="L20" s="44" t="s">
        <v>22</v>
      </c>
      <c r="M20" s="372">
        <v>26929</v>
      </c>
      <c r="N20" s="146">
        <f aca="true" t="shared" si="2" ref="N20:N28">SUM(H5)</f>
        <v>31126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9">
        <v>1</v>
      </c>
      <c r="B21" s="44" t="s">
        <v>0</v>
      </c>
      <c r="C21" s="60">
        <f>SUM(H4)</f>
        <v>37342</v>
      </c>
      <c r="D21" s="9">
        <f>SUM(L4)</f>
        <v>51441</v>
      </c>
      <c r="E21" s="75">
        <f aca="true" t="shared" si="3" ref="E21:E30">SUM(N19/M19*100)</f>
        <v>99.46196462816962</v>
      </c>
      <c r="F21" s="75">
        <f aca="true" t="shared" si="4" ref="F21:F31">SUM(C21/D21*100)</f>
        <v>72.59190140160572</v>
      </c>
      <c r="G21" s="90"/>
      <c r="H21" s="145">
        <v>1343</v>
      </c>
      <c r="I21" s="134">
        <v>11</v>
      </c>
      <c r="J21" s="44" t="s">
        <v>30</v>
      </c>
      <c r="K21" s="204">
        <f t="shared" si="1"/>
        <v>31</v>
      </c>
      <c r="L21" s="44" t="s">
        <v>99</v>
      </c>
      <c r="M21" s="372">
        <v>28613</v>
      </c>
      <c r="N21" s="146">
        <f t="shared" si="2"/>
        <v>29933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9">
        <v>2</v>
      </c>
      <c r="B22" s="44" t="s">
        <v>22</v>
      </c>
      <c r="C22" s="60">
        <f aca="true" t="shared" si="5" ref="C22:C30">SUM(H5)</f>
        <v>31126</v>
      </c>
      <c r="D22" s="9">
        <f aca="true" t="shared" si="6" ref="D22:D30">SUM(L5)</f>
        <v>36124</v>
      </c>
      <c r="E22" s="75">
        <f t="shared" si="3"/>
        <v>115.58542834862044</v>
      </c>
      <c r="F22" s="75">
        <f t="shared" si="4"/>
        <v>86.1643228878308</v>
      </c>
      <c r="G22" s="90"/>
      <c r="H22" s="145">
        <v>735</v>
      </c>
      <c r="I22" s="134">
        <v>39</v>
      </c>
      <c r="J22" s="44" t="s">
        <v>53</v>
      </c>
      <c r="K22" s="204">
        <f t="shared" si="1"/>
        <v>13</v>
      </c>
      <c r="L22" s="44" t="s">
        <v>7</v>
      </c>
      <c r="M22" s="372">
        <v>13893</v>
      </c>
      <c r="N22" s="146">
        <f t="shared" si="2"/>
        <v>16051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9">
        <v>3</v>
      </c>
      <c r="B23" s="44" t="s">
        <v>99</v>
      </c>
      <c r="C23" s="60">
        <f t="shared" si="5"/>
        <v>29933</v>
      </c>
      <c r="D23" s="9">
        <f t="shared" si="6"/>
        <v>31746</v>
      </c>
      <c r="E23" s="75">
        <f t="shared" si="3"/>
        <v>104.61328766644533</v>
      </c>
      <c r="F23" s="75">
        <f t="shared" si="4"/>
        <v>94.28904428904428</v>
      </c>
      <c r="G23" s="90"/>
      <c r="H23" s="61">
        <v>671</v>
      </c>
      <c r="I23" s="134">
        <v>1</v>
      </c>
      <c r="J23" s="44" t="s">
        <v>4</v>
      </c>
      <c r="K23" s="204">
        <f t="shared" si="1"/>
        <v>2</v>
      </c>
      <c r="L23" s="44" t="s">
        <v>6</v>
      </c>
      <c r="M23" s="372">
        <v>13136</v>
      </c>
      <c r="N23" s="146">
        <f t="shared" si="2"/>
        <v>13873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9">
        <v>4</v>
      </c>
      <c r="B24" s="44" t="s">
        <v>7</v>
      </c>
      <c r="C24" s="60">
        <f t="shared" si="5"/>
        <v>16051</v>
      </c>
      <c r="D24" s="9">
        <f t="shared" si="6"/>
        <v>16910</v>
      </c>
      <c r="E24" s="75">
        <f t="shared" si="3"/>
        <v>115.53300223133954</v>
      </c>
      <c r="F24" s="75">
        <f t="shared" si="4"/>
        <v>94.92016558249557</v>
      </c>
      <c r="G24" s="90"/>
      <c r="H24" s="145">
        <v>501</v>
      </c>
      <c r="I24" s="134">
        <v>22</v>
      </c>
      <c r="J24" s="44" t="s">
        <v>39</v>
      </c>
      <c r="K24" s="204">
        <f t="shared" si="1"/>
        <v>40</v>
      </c>
      <c r="L24" s="44" t="s">
        <v>2</v>
      </c>
      <c r="M24" s="372">
        <v>13678</v>
      </c>
      <c r="N24" s="146">
        <f t="shared" si="2"/>
        <v>13764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9">
        <v>5</v>
      </c>
      <c r="B25" s="44" t="s">
        <v>6</v>
      </c>
      <c r="C25" s="60">
        <f t="shared" si="5"/>
        <v>13873</v>
      </c>
      <c r="D25" s="9">
        <f t="shared" si="6"/>
        <v>16444</v>
      </c>
      <c r="E25" s="75">
        <f t="shared" si="3"/>
        <v>105.61053593179051</v>
      </c>
      <c r="F25" s="75">
        <f t="shared" si="4"/>
        <v>84.36511797616151</v>
      </c>
      <c r="G25" s="100"/>
      <c r="H25" s="145">
        <v>441</v>
      </c>
      <c r="I25" s="134">
        <v>10</v>
      </c>
      <c r="J25" s="44" t="s">
        <v>29</v>
      </c>
      <c r="K25" s="204">
        <f t="shared" si="1"/>
        <v>16</v>
      </c>
      <c r="L25" s="44" t="s">
        <v>3</v>
      </c>
      <c r="M25" s="372">
        <v>17274</v>
      </c>
      <c r="N25" s="146">
        <f t="shared" si="2"/>
        <v>12772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9">
        <v>6</v>
      </c>
      <c r="B26" s="44" t="s">
        <v>2</v>
      </c>
      <c r="C26" s="60">
        <f t="shared" si="5"/>
        <v>13764</v>
      </c>
      <c r="D26" s="9">
        <f t="shared" si="6"/>
        <v>26066</v>
      </c>
      <c r="E26" s="75">
        <f t="shared" si="3"/>
        <v>100.6287468928206</v>
      </c>
      <c r="F26" s="75">
        <f t="shared" si="4"/>
        <v>52.80441955037213</v>
      </c>
      <c r="G26" s="90"/>
      <c r="H26" s="145">
        <v>279</v>
      </c>
      <c r="I26" s="134">
        <v>19</v>
      </c>
      <c r="J26" s="44" t="s">
        <v>36</v>
      </c>
      <c r="K26" s="204">
        <f t="shared" si="1"/>
        <v>38</v>
      </c>
      <c r="L26" s="44" t="s">
        <v>52</v>
      </c>
      <c r="M26" s="372">
        <v>11024</v>
      </c>
      <c r="N26" s="146">
        <f t="shared" si="2"/>
        <v>11445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9">
        <v>7</v>
      </c>
      <c r="B27" s="44" t="s">
        <v>3</v>
      </c>
      <c r="C27" s="60">
        <f t="shared" si="5"/>
        <v>12772</v>
      </c>
      <c r="D27" s="9">
        <f t="shared" si="6"/>
        <v>14633</v>
      </c>
      <c r="E27" s="75">
        <f t="shared" si="3"/>
        <v>73.93770985295819</v>
      </c>
      <c r="F27" s="75">
        <f t="shared" si="4"/>
        <v>87.2821704366842</v>
      </c>
      <c r="G27" s="90"/>
      <c r="H27" s="145">
        <v>238</v>
      </c>
      <c r="I27" s="134">
        <v>4</v>
      </c>
      <c r="J27" s="44" t="s">
        <v>23</v>
      </c>
      <c r="K27" s="204">
        <f t="shared" si="1"/>
        <v>34</v>
      </c>
      <c r="L27" s="44" t="s">
        <v>1</v>
      </c>
      <c r="M27" s="372">
        <v>10143</v>
      </c>
      <c r="N27" s="146">
        <f t="shared" si="2"/>
        <v>10934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9">
        <v>8</v>
      </c>
      <c r="B28" s="44" t="s">
        <v>52</v>
      </c>
      <c r="C28" s="60">
        <f t="shared" si="5"/>
        <v>11445</v>
      </c>
      <c r="D28" s="9">
        <f t="shared" si="6"/>
        <v>11537</v>
      </c>
      <c r="E28" s="75">
        <f t="shared" si="3"/>
        <v>103.8189404934688</v>
      </c>
      <c r="F28" s="75">
        <f t="shared" si="4"/>
        <v>99.20256565831671</v>
      </c>
      <c r="G28" s="101"/>
      <c r="H28" s="145">
        <v>222</v>
      </c>
      <c r="I28" s="134">
        <v>15</v>
      </c>
      <c r="J28" s="44" t="s">
        <v>33</v>
      </c>
      <c r="K28" s="204">
        <f t="shared" si="1"/>
        <v>17</v>
      </c>
      <c r="L28" s="82" t="s">
        <v>34</v>
      </c>
      <c r="M28" s="372">
        <v>15008</v>
      </c>
      <c r="N28" s="146">
        <f t="shared" si="2"/>
        <v>9871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89">
        <v>9</v>
      </c>
      <c r="B29" s="44" t="s">
        <v>1</v>
      </c>
      <c r="C29" s="60">
        <f t="shared" si="5"/>
        <v>10934</v>
      </c>
      <c r="D29" s="9">
        <f t="shared" si="6"/>
        <v>13580</v>
      </c>
      <c r="E29" s="75">
        <f t="shared" si="3"/>
        <v>107.7984817115252</v>
      </c>
      <c r="F29" s="75">
        <f t="shared" si="4"/>
        <v>80.51546391752578</v>
      </c>
      <c r="G29" s="100"/>
      <c r="H29" s="145">
        <v>188</v>
      </c>
      <c r="I29" s="134">
        <v>32</v>
      </c>
      <c r="J29" s="44" t="s">
        <v>49</v>
      </c>
      <c r="K29" s="1"/>
      <c r="L29" t="s">
        <v>95</v>
      </c>
      <c r="M29" s="380">
        <v>213198</v>
      </c>
      <c r="N29" s="379">
        <f>SUM(H44)</f>
        <v>218170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2">
        <v>10</v>
      </c>
      <c r="B30" s="82" t="s">
        <v>34</v>
      </c>
      <c r="C30" s="60">
        <f t="shared" si="5"/>
        <v>9871</v>
      </c>
      <c r="D30" s="9">
        <f t="shared" si="6"/>
        <v>6781</v>
      </c>
      <c r="E30" s="85">
        <f t="shared" si="3"/>
        <v>65.77158848614071</v>
      </c>
      <c r="F30" s="91">
        <f t="shared" si="4"/>
        <v>145.5685002212063</v>
      </c>
      <c r="G30" s="103"/>
      <c r="H30" s="145">
        <v>171</v>
      </c>
      <c r="I30" s="134">
        <v>18</v>
      </c>
      <c r="J30" s="116" t="s">
        <v>35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3"/>
      <c r="B31" s="94" t="s">
        <v>83</v>
      </c>
      <c r="C31" s="95">
        <f>SUM(H44)</f>
        <v>218170</v>
      </c>
      <c r="D31" s="95">
        <f>SUM(L14)</f>
        <v>259383</v>
      </c>
      <c r="E31" s="98">
        <f>SUM(N29/M29*100)</f>
        <v>102.33210442874699</v>
      </c>
      <c r="F31" s="91">
        <f t="shared" si="4"/>
        <v>84.1111406684324</v>
      </c>
      <c r="G31" s="99"/>
      <c r="H31" s="145">
        <v>93</v>
      </c>
      <c r="I31" s="134">
        <v>21</v>
      </c>
      <c r="J31" s="177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6">
        <v>67</v>
      </c>
      <c r="I32" s="134">
        <v>20</v>
      </c>
      <c r="J32" s="177" t="s">
        <v>37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5">
        <v>16</v>
      </c>
      <c r="I33" s="134">
        <v>5</v>
      </c>
      <c r="J33" s="177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5">
        <v>4</v>
      </c>
      <c r="I34" s="134">
        <v>37</v>
      </c>
      <c r="J34" s="177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12">
        <v>3</v>
      </c>
      <c r="I35" s="134">
        <v>23</v>
      </c>
      <c r="J35" s="177" t="s">
        <v>40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1</v>
      </c>
      <c r="I36" s="134">
        <v>28</v>
      </c>
      <c r="J36" s="177" t="s">
        <v>45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5">
        <v>0</v>
      </c>
      <c r="I37" s="134">
        <v>6</v>
      </c>
      <c r="J37" s="177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5">
        <v>0</v>
      </c>
      <c r="I38" s="134">
        <v>7</v>
      </c>
      <c r="J38" s="177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5">
        <v>0</v>
      </c>
      <c r="I39" s="134">
        <v>8</v>
      </c>
      <c r="J39" s="177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5">
        <v>0</v>
      </c>
      <c r="I40" s="134">
        <v>27</v>
      </c>
      <c r="J40" s="177" t="s">
        <v>44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5">
        <v>0</v>
      </c>
      <c r="I41" s="134">
        <v>29</v>
      </c>
      <c r="J41" s="177" t="s">
        <v>80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5">
        <v>0</v>
      </c>
      <c r="I42" s="134">
        <v>30</v>
      </c>
      <c r="J42" s="177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5">
        <v>0</v>
      </c>
      <c r="I43" s="134">
        <v>35</v>
      </c>
      <c r="J43" s="81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08">
        <f>SUM(H4:H43)</f>
        <v>218170</v>
      </c>
      <c r="I44" s="134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8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7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9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26" t="s">
        <v>14</v>
      </c>
      <c r="I48" s="147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55" t="s">
        <v>235</v>
      </c>
      <c r="I49" s="134"/>
      <c r="J49" s="11" t="s">
        <v>21</v>
      </c>
      <c r="K49" s="5"/>
      <c r="L49" s="374" t="s">
        <v>233</v>
      </c>
      <c r="M49" s="133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54066</v>
      </c>
      <c r="I50" s="134">
        <v>16</v>
      </c>
      <c r="J50" s="44" t="s">
        <v>3</v>
      </c>
      <c r="K50" s="209">
        <f>SUM(I50)</f>
        <v>16</v>
      </c>
      <c r="L50" s="375">
        <v>45968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4760</v>
      </c>
      <c r="I51" s="134">
        <v>26</v>
      </c>
      <c r="J51" s="44" t="s">
        <v>43</v>
      </c>
      <c r="K51" s="209">
        <f aca="true" t="shared" si="7" ref="K51:K59">SUM(I51)</f>
        <v>26</v>
      </c>
      <c r="L51" s="375">
        <v>4433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4399</v>
      </c>
      <c r="I52" s="134">
        <v>40</v>
      </c>
      <c r="J52" s="44" t="s">
        <v>2</v>
      </c>
      <c r="K52" s="209">
        <f t="shared" si="7"/>
        <v>40</v>
      </c>
      <c r="L52" s="375">
        <v>2031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6" t="s">
        <v>60</v>
      </c>
      <c r="B53" s="87" t="s">
        <v>77</v>
      </c>
      <c r="C53" s="87" t="s">
        <v>224</v>
      </c>
      <c r="D53" s="87" t="s">
        <v>170</v>
      </c>
      <c r="E53" s="87" t="s">
        <v>75</v>
      </c>
      <c r="F53" s="87" t="s">
        <v>74</v>
      </c>
      <c r="G53" s="88" t="s">
        <v>76</v>
      </c>
      <c r="H53" s="61">
        <v>2819</v>
      </c>
      <c r="I53" s="134">
        <v>33</v>
      </c>
      <c r="J53" s="44" t="s">
        <v>0</v>
      </c>
      <c r="K53" s="209">
        <f t="shared" si="7"/>
        <v>33</v>
      </c>
      <c r="L53" s="375">
        <v>1099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9">
        <v>1</v>
      </c>
      <c r="B54" s="44" t="s">
        <v>3</v>
      </c>
      <c r="C54" s="60">
        <f>SUM(H50)</f>
        <v>54066</v>
      </c>
      <c r="D54" s="161">
        <f>SUM(L50)</f>
        <v>45968</v>
      </c>
      <c r="E54" s="75">
        <f aca="true" t="shared" si="8" ref="E54:E63">SUM(N67/M67*100)</f>
        <v>100.14076680866827</v>
      </c>
      <c r="F54" s="75">
        <f aca="true" t="shared" si="9" ref="F54:F61">SUM(C54/D54*100)</f>
        <v>117.61660285415942</v>
      </c>
      <c r="G54" s="90"/>
      <c r="H54" s="61">
        <v>1900</v>
      </c>
      <c r="I54" s="134">
        <v>36</v>
      </c>
      <c r="J54" s="44" t="s">
        <v>5</v>
      </c>
      <c r="K54" s="209">
        <f t="shared" si="7"/>
        <v>36</v>
      </c>
      <c r="L54" s="375">
        <v>1300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9">
        <v>2</v>
      </c>
      <c r="B55" s="44" t="s">
        <v>43</v>
      </c>
      <c r="C55" s="60">
        <f aca="true" t="shared" si="10" ref="C55:C63">SUM(H51)</f>
        <v>4760</v>
      </c>
      <c r="D55" s="161">
        <f aca="true" t="shared" si="11" ref="D55:D63">SUM(L51)</f>
        <v>4433</v>
      </c>
      <c r="E55" s="75">
        <f t="shared" si="8"/>
        <v>112.1319199057715</v>
      </c>
      <c r="F55" s="75">
        <f t="shared" si="9"/>
        <v>107.37649447326866</v>
      </c>
      <c r="G55" s="90"/>
      <c r="H55" s="61">
        <v>1109</v>
      </c>
      <c r="I55" s="134">
        <v>34</v>
      </c>
      <c r="J55" s="44" t="s">
        <v>1</v>
      </c>
      <c r="K55" s="209">
        <f t="shared" si="7"/>
        <v>34</v>
      </c>
      <c r="L55" s="375">
        <v>1286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9">
        <v>3</v>
      </c>
      <c r="B56" s="44" t="s">
        <v>2</v>
      </c>
      <c r="C56" s="60">
        <f t="shared" si="10"/>
        <v>4399</v>
      </c>
      <c r="D56" s="161">
        <f t="shared" si="11"/>
        <v>2031</v>
      </c>
      <c r="E56" s="75">
        <f t="shared" si="8"/>
        <v>112.65044814340588</v>
      </c>
      <c r="F56" s="75">
        <f t="shared" si="9"/>
        <v>216.59281142294438</v>
      </c>
      <c r="G56" s="90"/>
      <c r="H56" s="61">
        <v>1087</v>
      </c>
      <c r="I56" s="134">
        <v>38</v>
      </c>
      <c r="J56" s="44" t="s">
        <v>52</v>
      </c>
      <c r="K56" s="209">
        <f t="shared" si="7"/>
        <v>38</v>
      </c>
      <c r="L56" s="375">
        <v>1562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9">
        <v>4</v>
      </c>
      <c r="B57" s="44" t="s">
        <v>0</v>
      </c>
      <c r="C57" s="60">
        <f t="shared" si="10"/>
        <v>2819</v>
      </c>
      <c r="D57" s="161">
        <f t="shared" si="11"/>
        <v>1099</v>
      </c>
      <c r="E57" s="75">
        <f t="shared" si="8"/>
        <v>238.89830508474574</v>
      </c>
      <c r="F57" s="75">
        <f t="shared" si="9"/>
        <v>256.5059144676979</v>
      </c>
      <c r="G57" s="90"/>
      <c r="H57" s="61">
        <v>1043</v>
      </c>
      <c r="I57" s="134">
        <v>25</v>
      </c>
      <c r="J57" s="44" t="s">
        <v>42</v>
      </c>
      <c r="K57" s="209">
        <f t="shared" si="7"/>
        <v>25</v>
      </c>
      <c r="L57" s="375">
        <v>1414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9">
        <v>5</v>
      </c>
      <c r="B58" s="44" t="s">
        <v>5</v>
      </c>
      <c r="C58" s="60">
        <f t="shared" si="10"/>
        <v>1900</v>
      </c>
      <c r="D58" s="161">
        <f t="shared" si="11"/>
        <v>1300</v>
      </c>
      <c r="E58" s="75">
        <f t="shared" si="8"/>
        <v>108.50942318675042</v>
      </c>
      <c r="F58" s="75">
        <f t="shared" si="9"/>
        <v>146.15384615384613</v>
      </c>
      <c r="G58" s="100"/>
      <c r="H58" s="61">
        <v>484</v>
      </c>
      <c r="I58" s="134">
        <v>24</v>
      </c>
      <c r="J58" s="44" t="s">
        <v>41</v>
      </c>
      <c r="K58" s="209">
        <f t="shared" si="7"/>
        <v>24</v>
      </c>
      <c r="L58" s="375">
        <v>357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9">
        <v>6</v>
      </c>
      <c r="B59" s="44" t="s">
        <v>1</v>
      </c>
      <c r="C59" s="60">
        <f t="shared" si="10"/>
        <v>1109</v>
      </c>
      <c r="D59" s="161">
        <f t="shared" si="11"/>
        <v>1286</v>
      </c>
      <c r="E59" s="75">
        <f t="shared" si="8"/>
        <v>87.11704634721131</v>
      </c>
      <c r="F59" s="75">
        <f t="shared" si="9"/>
        <v>86.23639191290823</v>
      </c>
      <c r="G59" s="90"/>
      <c r="H59" s="366">
        <v>321</v>
      </c>
      <c r="I59" s="243">
        <v>19</v>
      </c>
      <c r="J59" s="82" t="s">
        <v>36</v>
      </c>
      <c r="K59" s="408">
        <f t="shared" si="7"/>
        <v>19</v>
      </c>
      <c r="L59" s="376">
        <v>351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9">
        <v>7</v>
      </c>
      <c r="B60" s="44" t="s">
        <v>52</v>
      </c>
      <c r="C60" s="60">
        <f t="shared" si="10"/>
        <v>1087</v>
      </c>
      <c r="D60" s="161">
        <f t="shared" si="11"/>
        <v>1562</v>
      </c>
      <c r="E60" s="75">
        <f t="shared" si="8"/>
        <v>99.3601462522852</v>
      </c>
      <c r="F60" s="75">
        <f t="shared" si="9"/>
        <v>69.59026888604353</v>
      </c>
      <c r="G60" s="90"/>
      <c r="H60" s="61">
        <v>289</v>
      </c>
      <c r="I60" s="211">
        <v>14</v>
      </c>
      <c r="J60" s="81" t="s">
        <v>32</v>
      </c>
      <c r="K60" s="409" t="s">
        <v>9</v>
      </c>
      <c r="L60" s="410">
        <v>61746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9">
        <v>8</v>
      </c>
      <c r="B61" s="44" t="s">
        <v>42</v>
      </c>
      <c r="C61" s="60">
        <f t="shared" si="10"/>
        <v>1043</v>
      </c>
      <c r="D61" s="161">
        <f t="shared" si="11"/>
        <v>1414</v>
      </c>
      <c r="E61" s="75">
        <f t="shared" si="8"/>
        <v>98.76893939393939</v>
      </c>
      <c r="F61" s="75">
        <f t="shared" si="9"/>
        <v>73.76237623762376</v>
      </c>
      <c r="G61" s="101"/>
      <c r="H61" s="145">
        <v>248</v>
      </c>
      <c r="I61" s="134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9">
        <v>9</v>
      </c>
      <c r="B62" s="44" t="s">
        <v>41</v>
      </c>
      <c r="C62" s="60">
        <f t="shared" si="10"/>
        <v>484</v>
      </c>
      <c r="D62" s="161">
        <f t="shared" si="11"/>
        <v>357</v>
      </c>
      <c r="E62" s="75">
        <f t="shared" si="8"/>
        <v>211.35371179039302</v>
      </c>
      <c r="F62" s="75">
        <f>SUM(C62/D62*100)</f>
        <v>135.57422969187675</v>
      </c>
      <c r="G62" s="100"/>
      <c r="H62" s="145">
        <v>238</v>
      </c>
      <c r="I62" s="134">
        <v>12</v>
      </c>
      <c r="J62" s="44" t="s">
        <v>31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2">
        <v>10</v>
      </c>
      <c r="B63" s="82" t="s">
        <v>36</v>
      </c>
      <c r="C63" s="60">
        <f t="shared" si="10"/>
        <v>321</v>
      </c>
      <c r="D63" s="161">
        <f t="shared" si="11"/>
        <v>351</v>
      </c>
      <c r="E63" s="85">
        <f t="shared" si="8"/>
        <v>71.49220489977728</v>
      </c>
      <c r="F63" s="85">
        <f>SUM(C63/D63*100)</f>
        <v>91.45299145299145</v>
      </c>
      <c r="G63" s="103"/>
      <c r="H63" s="145">
        <v>210</v>
      </c>
      <c r="I63" s="134">
        <v>1</v>
      </c>
      <c r="J63" s="44" t="s">
        <v>4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3"/>
      <c r="B64" s="94" t="s">
        <v>84</v>
      </c>
      <c r="C64" s="95">
        <f>SUM(H90)</f>
        <v>73440</v>
      </c>
      <c r="D64" s="95">
        <f>SUM(L60)</f>
        <v>61746</v>
      </c>
      <c r="E64" s="98">
        <f>SUM(N77/M77*100)</f>
        <v>103.66438936254305</v>
      </c>
      <c r="F64" s="98">
        <f>SUM(C64/D64*100)</f>
        <v>118.9388786318142</v>
      </c>
      <c r="G64" s="99"/>
      <c r="H64" s="212">
        <v>185</v>
      </c>
      <c r="I64" s="134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107</v>
      </c>
      <c r="I65" s="134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5">
        <v>96</v>
      </c>
      <c r="I66" s="134">
        <v>9</v>
      </c>
      <c r="J66" s="44" t="s">
        <v>28</v>
      </c>
      <c r="K66" s="1"/>
      <c r="L66" s="74" t="s">
        <v>14</v>
      </c>
      <c r="M66" s="183" t="s">
        <v>110</v>
      </c>
      <c r="N66" s="59" t="s">
        <v>121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5">
        <v>60</v>
      </c>
      <c r="I67" s="134">
        <v>17</v>
      </c>
      <c r="J67" s="44" t="s">
        <v>34</v>
      </c>
      <c r="K67" s="5">
        <f>SUM(I50)</f>
        <v>16</v>
      </c>
      <c r="L67" s="44" t="s">
        <v>3</v>
      </c>
      <c r="M67" s="404">
        <v>53990</v>
      </c>
      <c r="N67" s="146">
        <f>SUM(H50)</f>
        <v>54066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19</v>
      </c>
      <c r="I68" s="134">
        <v>4</v>
      </c>
      <c r="J68" s="44" t="s">
        <v>23</v>
      </c>
      <c r="K68" s="5">
        <f aca="true" t="shared" si="12" ref="K68:K76">SUM(I51)</f>
        <v>26</v>
      </c>
      <c r="L68" s="44" t="s">
        <v>43</v>
      </c>
      <c r="M68" s="405">
        <v>4245</v>
      </c>
      <c r="N68" s="146">
        <f aca="true" t="shared" si="13" ref="N68:N76">SUM(H51)</f>
        <v>4760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4">
        <v>2</v>
      </c>
      <c r="J69" s="44" t="s">
        <v>6</v>
      </c>
      <c r="K69" s="5">
        <f t="shared" si="12"/>
        <v>40</v>
      </c>
      <c r="L69" s="44" t="s">
        <v>2</v>
      </c>
      <c r="M69" s="405">
        <v>3905</v>
      </c>
      <c r="N69" s="146">
        <f t="shared" si="13"/>
        <v>4399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4">
        <v>3</v>
      </c>
      <c r="J70" s="44" t="s">
        <v>22</v>
      </c>
      <c r="K70" s="5">
        <f t="shared" si="12"/>
        <v>33</v>
      </c>
      <c r="L70" s="44" t="s">
        <v>0</v>
      </c>
      <c r="M70" s="405">
        <v>1180</v>
      </c>
      <c r="N70" s="146">
        <f t="shared" si="13"/>
        <v>2819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4">
        <v>5</v>
      </c>
      <c r="J71" s="44" t="s">
        <v>24</v>
      </c>
      <c r="K71" s="5">
        <f t="shared" si="12"/>
        <v>36</v>
      </c>
      <c r="L71" s="44" t="s">
        <v>5</v>
      </c>
      <c r="M71" s="405">
        <v>1751</v>
      </c>
      <c r="N71" s="146">
        <f t="shared" si="13"/>
        <v>1900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4">
        <v>6</v>
      </c>
      <c r="J72" s="44" t="s">
        <v>25</v>
      </c>
      <c r="K72" s="5">
        <f t="shared" si="12"/>
        <v>34</v>
      </c>
      <c r="L72" s="44" t="s">
        <v>1</v>
      </c>
      <c r="M72" s="405">
        <v>1273</v>
      </c>
      <c r="N72" s="146">
        <f t="shared" si="13"/>
        <v>1109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4">
        <v>7</v>
      </c>
      <c r="J73" s="44" t="s">
        <v>26</v>
      </c>
      <c r="K73" s="5">
        <f t="shared" si="12"/>
        <v>38</v>
      </c>
      <c r="L73" s="44" t="s">
        <v>52</v>
      </c>
      <c r="M73" s="405">
        <v>1094</v>
      </c>
      <c r="N73" s="146">
        <f t="shared" si="13"/>
        <v>1087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4">
        <v>8</v>
      </c>
      <c r="J74" s="44" t="s">
        <v>27</v>
      </c>
      <c r="K74" s="5">
        <f t="shared" si="12"/>
        <v>25</v>
      </c>
      <c r="L74" s="44" t="s">
        <v>42</v>
      </c>
      <c r="M74" s="405">
        <v>1056</v>
      </c>
      <c r="N74" s="146">
        <f t="shared" si="13"/>
        <v>1043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4">
        <v>10</v>
      </c>
      <c r="J75" s="44" t="s">
        <v>29</v>
      </c>
      <c r="K75" s="5">
        <f t="shared" si="12"/>
        <v>24</v>
      </c>
      <c r="L75" s="44" t="s">
        <v>41</v>
      </c>
      <c r="M75" s="405">
        <v>229</v>
      </c>
      <c r="N75" s="146">
        <f t="shared" si="13"/>
        <v>484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45">
        <v>0</v>
      </c>
      <c r="I76" s="134">
        <v>11</v>
      </c>
      <c r="J76" s="44" t="s">
        <v>30</v>
      </c>
      <c r="K76" s="18">
        <f t="shared" si="12"/>
        <v>19</v>
      </c>
      <c r="L76" s="82" t="s">
        <v>36</v>
      </c>
      <c r="M76" s="406">
        <v>449</v>
      </c>
      <c r="N76" s="391">
        <f t="shared" si="13"/>
        <v>321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4">
        <v>18</v>
      </c>
      <c r="J77" s="44" t="s">
        <v>35</v>
      </c>
      <c r="K77" s="5"/>
      <c r="L77" s="197" t="s">
        <v>95</v>
      </c>
      <c r="M77" s="411">
        <v>70844</v>
      </c>
      <c r="N77" s="407">
        <f>SUM(H90)</f>
        <v>73440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4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4">
        <v>21</v>
      </c>
      <c r="J79" s="44" t="s">
        <v>115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4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4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4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4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5">
        <v>0</v>
      </c>
      <c r="I84" s="134">
        <v>29</v>
      </c>
      <c r="J84" s="44" t="s">
        <v>80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4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5">
        <v>0</v>
      </c>
      <c r="I86" s="134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4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4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4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06">
        <f>SUM(H50:H89)</f>
        <v>73440</v>
      </c>
      <c r="I90" s="134"/>
      <c r="J90" s="5" t="s">
        <v>72</v>
      </c>
      <c r="Q90" s="1"/>
      <c r="R90" s="18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80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80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80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80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80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7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85" t="s">
        <v>111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235</v>
      </c>
      <c r="I3" s="5"/>
      <c r="J3" s="11" t="s">
        <v>21</v>
      </c>
      <c r="K3" s="132"/>
      <c r="L3" s="156" t="s">
        <v>236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6">
        <v>71821</v>
      </c>
      <c r="I4" s="134">
        <v>33</v>
      </c>
      <c r="J4" s="135" t="s">
        <v>0</v>
      </c>
      <c r="K4" s="210">
        <f>SUM(I4)</f>
        <v>33</v>
      </c>
      <c r="L4" s="375">
        <v>40071</v>
      </c>
      <c r="M4" s="158"/>
      <c r="N4" s="153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5">
        <v>16896</v>
      </c>
      <c r="I5" s="134">
        <v>40</v>
      </c>
      <c r="J5" s="135" t="s">
        <v>2</v>
      </c>
      <c r="K5" s="210">
        <f aca="true" t="shared" si="0" ref="K5:K13">SUM(I5)</f>
        <v>40</v>
      </c>
      <c r="L5" s="412">
        <v>20138</v>
      </c>
      <c r="M5" s="158"/>
      <c r="N5" s="153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5">
        <v>15814</v>
      </c>
      <c r="I6" s="134">
        <v>34</v>
      </c>
      <c r="J6" s="135" t="s">
        <v>1</v>
      </c>
      <c r="K6" s="210">
        <f t="shared" si="0"/>
        <v>34</v>
      </c>
      <c r="L6" s="412">
        <v>19996</v>
      </c>
      <c r="M6" s="158"/>
      <c r="N6" s="153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5">
        <v>8281</v>
      </c>
      <c r="I7" s="134">
        <v>24</v>
      </c>
      <c r="J7" s="135" t="s">
        <v>41</v>
      </c>
      <c r="K7" s="210">
        <f t="shared" si="0"/>
        <v>24</v>
      </c>
      <c r="L7" s="412">
        <v>6630</v>
      </c>
      <c r="M7" s="15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5">
        <v>5614</v>
      </c>
      <c r="I8" s="134">
        <v>25</v>
      </c>
      <c r="J8" s="135" t="s">
        <v>42</v>
      </c>
      <c r="K8" s="210">
        <f t="shared" si="0"/>
        <v>25</v>
      </c>
      <c r="L8" s="412">
        <v>6100</v>
      </c>
      <c r="M8" s="158"/>
      <c r="N8" s="153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5">
        <v>5112</v>
      </c>
      <c r="I9" s="134">
        <v>13</v>
      </c>
      <c r="J9" s="135" t="s">
        <v>7</v>
      </c>
      <c r="K9" s="210">
        <f t="shared" si="0"/>
        <v>13</v>
      </c>
      <c r="L9" s="412">
        <v>1175</v>
      </c>
      <c r="M9" s="15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5">
        <v>3420</v>
      </c>
      <c r="I10" s="134">
        <v>16</v>
      </c>
      <c r="J10" s="135" t="s">
        <v>3</v>
      </c>
      <c r="K10" s="210">
        <f t="shared" si="0"/>
        <v>16</v>
      </c>
      <c r="L10" s="412">
        <v>2686</v>
      </c>
      <c r="M10" s="15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5">
        <v>2923</v>
      </c>
      <c r="I11" s="134">
        <v>14</v>
      </c>
      <c r="J11" s="135" t="s">
        <v>32</v>
      </c>
      <c r="K11" s="210">
        <f t="shared" si="0"/>
        <v>14</v>
      </c>
      <c r="L11" s="412">
        <v>4283</v>
      </c>
      <c r="M11" s="15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5">
        <v>2487</v>
      </c>
      <c r="I12" s="134">
        <v>22</v>
      </c>
      <c r="J12" s="135" t="s">
        <v>39</v>
      </c>
      <c r="K12" s="210">
        <f t="shared" si="0"/>
        <v>22</v>
      </c>
      <c r="L12" s="412">
        <v>2049</v>
      </c>
      <c r="M12" s="158"/>
      <c r="O12" s="1"/>
      <c r="Q12" s="1"/>
      <c r="R12" s="66"/>
      <c r="S12" s="33"/>
      <c r="T12" s="33"/>
      <c r="U12" s="148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27">
        <v>2195</v>
      </c>
      <c r="I13" s="243">
        <v>12</v>
      </c>
      <c r="J13" s="252" t="s">
        <v>31</v>
      </c>
      <c r="K13" s="210">
        <f t="shared" si="0"/>
        <v>12</v>
      </c>
      <c r="L13" s="376">
        <v>1224</v>
      </c>
      <c r="M13" s="159"/>
      <c r="N13" s="16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5">
        <v>1816</v>
      </c>
      <c r="I14" s="211">
        <v>26</v>
      </c>
      <c r="J14" s="253" t="s">
        <v>43</v>
      </c>
      <c r="K14" s="70" t="s">
        <v>9</v>
      </c>
      <c r="L14" s="420">
        <v>113198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5">
        <v>1206</v>
      </c>
      <c r="I15" s="134">
        <v>36</v>
      </c>
      <c r="J15" s="135" t="s">
        <v>5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5">
        <v>1151</v>
      </c>
      <c r="I16" s="134">
        <v>9</v>
      </c>
      <c r="J16" s="135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5">
        <v>961</v>
      </c>
      <c r="I17" s="134">
        <v>17</v>
      </c>
      <c r="J17" s="135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12">
        <v>772</v>
      </c>
      <c r="I18" s="134">
        <v>35</v>
      </c>
      <c r="J18" s="135" t="s">
        <v>50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6">
        <v>733</v>
      </c>
      <c r="I19" s="134">
        <v>31</v>
      </c>
      <c r="J19" s="135" t="s">
        <v>48</v>
      </c>
      <c r="K19" s="1"/>
      <c r="L19" s="74" t="s">
        <v>111</v>
      </c>
      <c r="M19" s="152" t="s">
        <v>98</v>
      </c>
      <c r="N19" s="59" t="s">
        <v>121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5">
        <v>623</v>
      </c>
      <c r="I20" s="134">
        <v>21</v>
      </c>
      <c r="J20" s="135" t="s">
        <v>38</v>
      </c>
      <c r="K20" s="210">
        <f>SUM(I4)</f>
        <v>33</v>
      </c>
      <c r="L20" s="135" t="s">
        <v>0</v>
      </c>
      <c r="M20" s="368">
        <v>65356</v>
      </c>
      <c r="N20" s="146">
        <f>SUM(H4)</f>
        <v>71821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6" t="s">
        <v>60</v>
      </c>
      <c r="B21" s="87" t="s">
        <v>77</v>
      </c>
      <c r="C21" s="87" t="s">
        <v>224</v>
      </c>
      <c r="D21" s="87" t="s">
        <v>170</v>
      </c>
      <c r="E21" s="87" t="s">
        <v>75</v>
      </c>
      <c r="F21" s="87" t="s">
        <v>74</v>
      </c>
      <c r="G21" s="88" t="s">
        <v>76</v>
      </c>
      <c r="H21" s="145">
        <v>342</v>
      </c>
      <c r="I21" s="134">
        <v>6</v>
      </c>
      <c r="J21" s="135" t="s">
        <v>25</v>
      </c>
      <c r="K21" s="210">
        <f aca="true" t="shared" si="1" ref="K21:K29">SUM(I5)</f>
        <v>40</v>
      </c>
      <c r="L21" s="135" t="s">
        <v>2</v>
      </c>
      <c r="M21" s="369">
        <v>15582</v>
      </c>
      <c r="N21" s="146">
        <f aca="true" t="shared" si="2" ref="N21:N29">SUM(H5)</f>
        <v>16896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9">
        <v>1</v>
      </c>
      <c r="B22" s="353" t="s">
        <v>0</v>
      </c>
      <c r="C22" s="60">
        <f>SUM(H4)</f>
        <v>71821</v>
      </c>
      <c r="D22" s="161">
        <f>SUM(L4)</f>
        <v>40071</v>
      </c>
      <c r="E22" s="83">
        <f aca="true" t="shared" si="3" ref="E22:E31">SUM(N20/M20*100)</f>
        <v>109.89197625313668</v>
      </c>
      <c r="F22" s="75">
        <f aca="true" t="shared" si="4" ref="F22:F32">SUM(C22/D22*100)</f>
        <v>179.23435901275238</v>
      </c>
      <c r="G22" s="90"/>
      <c r="H22" s="145">
        <v>224</v>
      </c>
      <c r="I22" s="134">
        <v>29</v>
      </c>
      <c r="J22" s="135" t="s">
        <v>79</v>
      </c>
      <c r="K22" s="210">
        <f t="shared" si="1"/>
        <v>34</v>
      </c>
      <c r="L22" s="135" t="s">
        <v>1</v>
      </c>
      <c r="M22" s="369">
        <v>14135</v>
      </c>
      <c r="N22" s="146">
        <f t="shared" si="2"/>
        <v>15814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9">
        <v>2</v>
      </c>
      <c r="B23" s="353" t="s">
        <v>2</v>
      </c>
      <c r="C23" s="60">
        <f aca="true" t="shared" si="5" ref="C23:C31">SUM(H5)</f>
        <v>16896</v>
      </c>
      <c r="D23" s="161">
        <f aca="true" t="shared" si="6" ref="D23:D31">SUM(L5)</f>
        <v>20138</v>
      </c>
      <c r="E23" s="83">
        <f t="shared" si="3"/>
        <v>108.43280708509819</v>
      </c>
      <c r="F23" s="75">
        <f t="shared" si="4"/>
        <v>83.90108253053928</v>
      </c>
      <c r="G23" s="90"/>
      <c r="H23" s="145">
        <v>150</v>
      </c>
      <c r="I23" s="134">
        <v>32</v>
      </c>
      <c r="J23" s="135" t="s">
        <v>49</v>
      </c>
      <c r="K23" s="210">
        <f t="shared" si="1"/>
        <v>24</v>
      </c>
      <c r="L23" s="135" t="s">
        <v>41</v>
      </c>
      <c r="M23" s="369">
        <v>6990</v>
      </c>
      <c r="N23" s="146">
        <f t="shared" si="2"/>
        <v>8281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9">
        <v>3</v>
      </c>
      <c r="B24" s="353" t="s">
        <v>1</v>
      </c>
      <c r="C24" s="60">
        <f t="shared" si="5"/>
        <v>15814</v>
      </c>
      <c r="D24" s="161">
        <f t="shared" si="6"/>
        <v>19996</v>
      </c>
      <c r="E24" s="83">
        <f t="shared" si="3"/>
        <v>111.8783162362929</v>
      </c>
      <c r="F24" s="75">
        <f t="shared" si="4"/>
        <v>79.08581716343268</v>
      </c>
      <c r="G24" s="90"/>
      <c r="H24" s="145">
        <v>147</v>
      </c>
      <c r="I24" s="134">
        <v>20</v>
      </c>
      <c r="J24" s="135" t="s">
        <v>37</v>
      </c>
      <c r="K24" s="210">
        <f t="shared" si="1"/>
        <v>25</v>
      </c>
      <c r="L24" s="135" t="s">
        <v>42</v>
      </c>
      <c r="M24" s="369">
        <v>6589</v>
      </c>
      <c r="N24" s="146">
        <f t="shared" si="2"/>
        <v>5614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9">
        <v>4</v>
      </c>
      <c r="B25" s="353" t="s">
        <v>41</v>
      </c>
      <c r="C25" s="60">
        <f t="shared" si="5"/>
        <v>8281</v>
      </c>
      <c r="D25" s="161">
        <f t="shared" si="6"/>
        <v>6630</v>
      </c>
      <c r="E25" s="83">
        <f t="shared" si="3"/>
        <v>118.4692417739628</v>
      </c>
      <c r="F25" s="75">
        <f t="shared" si="4"/>
        <v>124.90196078431373</v>
      </c>
      <c r="G25" s="90"/>
      <c r="H25" s="145">
        <v>136</v>
      </c>
      <c r="I25" s="134">
        <v>18</v>
      </c>
      <c r="J25" s="135" t="s">
        <v>35</v>
      </c>
      <c r="K25" s="210">
        <f t="shared" si="1"/>
        <v>13</v>
      </c>
      <c r="L25" s="135" t="s">
        <v>7</v>
      </c>
      <c r="M25" s="369">
        <v>5580</v>
      </c>
      <c r="N25" s="146">
        <f t="shared" si="2"/>
        <v>5112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9">
        <v>5</v>
      </c>
      <c r="B26" s="353" t="s">
        <v>42</v>
      </c>
      <c r="C26" s="60">
        <f t="shared" si="5"/>
        <v>5614</v>
      </c>
      <c r="D26" s="161">
        <f t="shared" si="6"/>
        <v>6100</v>
      </c>
      <c r="E26" s="83">
        <f t="shared" si="3"/>
        <v>85.20261041129154</v>
      </c>
      <c r="F26" s="75">
        <f t="shared" si="4"/>
        <v>92.0327868852459</v>
      </c>
      <c r="G26" s="100"/>
      <c r="H26" s="145">
        <v>107</v>
      </c>
      <c r="I26" s="134">
        <v>1</v>
      </c>
      <c r="J26" s="135" t="s">
        <v>4</v>
      </c>
      <c r="K26" s="210">
        <f t="shared" si="1"/>
        <v>16</v>
      </c>
      <c r="L26" s="135" t="s">
        <v>3</v>
      </c>
      <c r="M26" s="369">
        <v>336</v>
      </c>
      <c r="N26" s="146">
        <f t="shared" si="2"/>
        <v>3420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9">
        <v>6</v>
      </c>
      <c r="B27" s="353" t="s">
        <v>7</v>
      </c>
      <c r="C27" s="60">
        <f t="shared" si="5"/>
        <v>5112</v>
      </c>
      <c r="D27" s="161">
        <f t="shared" si="6"/>
        <v>1175</v>
      </c>
      <c r="E27" s="83">
        <f t="shared" si="3"/>
        <v>91.61290322580645</v>
      </c>
      <c r="F27" s="75">
        <f t="shared" si="4"/>
        <v>435.063829787234</v>
      </c>
      <c r="G27" s="104"/>
      <c r="H27" s="145">
        <v>66</v>
      </c>
      <c r="I27" s="134">
        <v>38</v>
      </c>
      <c r="J27" s="135" t="s">
        <v>52</v>
      </c>
      <c r="K27" s="210">
        <f t="shared" si="1"/>
        <v>14</v>
      </c>
      <c r="L27" s="135" t="s">
        <v>32</v>
      </c>
      <c r="M27" s="369">
        <v>2368</v>
      </c>
      <c r="N27" s="146">
        <f t="shared" si="2"/>
        <v>2923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9">
        <v>7</v>
      </c>
      <c r="B28" s="353" t="s">
        <v>3</v>
      </c>
      <c r="C28" s="60">
        <f t="shared" si="5"/>
        <v>3420</v>
      </c>
      <c r="D28" s="161">
        <f t="shared" si="6"/>
        <v>2686</v>
      </c>
      <c r="E28" s="83">
        <f t="shared" si="3"/>
        <v>1017.8571428571429</v>
      </c>
      <c r="F28" s="75">
        <f t="shared" si="4"/>
        <v>127.32688011913626</v>
      </c>
      <c r="G28" s="90"/>
      <c r="H28" s="145">
        <v>59</v>
      </c>
      <c r="I28" s="134">
        <v>15</v>
      </c>
      <c r="J28" s="135" t="s">
        <v>33</v>
      </c>
      <c r="K28" s="210">
        <f t="shared" si="1"/>
        <v>22</v>
      </c>
      <c r="L28" s="135" t="s">
        <v>39</v>
      </c>
      <c r="M28" s="369">
        <v>2455</v>
      </c>
      <c r="N28" s="146">
        <f t="shared" si="2"/>
        <v>2487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9">
        <v>8</v>
      </c>
      <c r="B29" s="353" t="s">
        <v>32</v>
      </c>
      <c r="C29" s="60">
        <f t="shared" si="5"/>
        <v>2923</v>
      </c>
      <c r="D29" s="161">
        <f t="shared" si="6"/>
        <v>4283</v>
      </c>
      <c r="E29" s="83">
        <f t="shared" si="3"/>
        <v>123.4375</v>
      </c>
      <c r="F29" s="75">
        <f t="shared" si="4"/>
        <v>68.24655615222974</v>
      </c>
      <c r="G29" s="101"/>
      <c r="H29" s="145">
        <v>34</v>
      </c>
      <c r="I29" s="134">
        <v>11</v>
      </c>
      <c r="J29" s="135" t="s">
        <v>30</v>
      </c>
      <c r="K29" s="210">
        <f t="shared" si="1"/>
        <v>12</v>
      </c>
      <c r="L29" s="252" t="s">
        <v>31</v>
      </c>
      <c r="M29" s="382">
        <v>2157</v>
      </c>
      <c r="N29" s="146">
        <f t="shared" si="2"/>
        <v>2195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89">
        <v>9</v>
      </c>
      <c r="B30" s="353" t="s">
        <v>39</v>
      </c>
      <c r="C30" s="60">
        <f t="shared" si="5"/>
        <v>2487</v>
      </c>
      <c r="D30" s="161">
        <f t="shared" si="6"/>
        <v>2049</v>
      </c>
      <c r="E30" s="83">
        <f t="shared" si="3"/>
        <v>101.30346232179225</v>
      </c>
      <c r="F30" s="75">
        <f t="shared" si="4"/>
        <v>121.37628111273793</v>
      </c>
      <c r="G30" s="100"/>
      <c r="H30" s="145">
        <v>33</v>
      </c>
      <c r="I30" s="134">
        <v>4</v>
      </c>
      <c r="J30" s="135" t="s">
        <v>23</v>
      </c>
      <c r="K30" s="1"/>
      <c r="L30" t="s">
        <v>95</v>
      </c>
      <c r="M30" s="383">
        <v>130628</v>
      </c>
      <c r="N30" s="381">
        <f>SUM(H44)</f>
        <v>143139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2">
        <v>10</v>
      </c>
      <c r="B31" s="358" t="s">
        <v>31</v>
      </c>
      <c r="C31" s="60">
        <f t="shared" si="5"/>
        <v>2195</v>
      </c>
      <c r="D31" s="161">
        <f t="shared" si="6"/>
        <v>1224</v>
      </c>
      <c r="E31" s="84">
        <f t="shared" si="3"/>
        <v>101.76170607324988</v>
      </c>
      <c r="F31" s="91">
        <f t="shared" si="4"/>
        <v>179.33006535947712</v>
      </c>
      <c r="G31" s="103"/>
      <c r="H31" s="145">
        <v>15</v>
      </c>
      <c r="I31" s="134">
        <v>39</v>
      </c>
      <c r="J31" s="135" t="s">
        <v>53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3"/>
      <c r="B32" s="94" t="s">
        <v>84</v>
      </c>
      <c r="C32" s="95">
        <f>SUM(H44)</f>
        <v>143139</v>
      </c>
      <c r="D32" s="95">
        <f>SUM(L14)</f>
        <v>113198</v>
      </c>
      <c r="E32" s="96">
        <f>SUM(N30/M30*100)</f>
        <v>109.57757907952353</v>
      </c>
      <c r="F32" s="91">
        <f t="shared" si="4"/>
        <v>126.45011395961059</v>
      </c>
      <c r="G32" s="99"/>
      <c r="H32" s="146">
        <v>1</v>
      </c>
      <c r="I32" s="134">
        <v>23</v>
      </c>
      <c r="J32" s="135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5">
        <v>0</v>
      </c>
      <c r="I33" s="134">
        <v>2</v>
      </c>
      <c r="J33" s="135" t="s">
        <v>6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12">
        <v>0</v>
      </c>
      <c r="I34" s="134">
        <v>3</v>
      </c>
      <c r="J34" s="135" t="s">
        <v>22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6">
        <v>0</v>
      </c>
      <c r="I35" s="134">
        <v>5</v>
      </c>
      <c r="J35" s="135" t="s">
        <v>24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5">
        <v>0</v>
      </c>
      <c r="I36" s="134">
        <v>7</v>
      </c>
      <c r="J36" s="135" t="s">
        <v>26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5">
        <v>0</v>
      </c>
      <c r="I37" s="134">
        <v>8</v>
      </c>
      <c r="J37" s="135" t="s">
        <v>27</v>
      </c>
      <c r="K37" s="63"/>
      <c r="L37" s="33"/>
      <c r="Q37" s="1"/>
      <c r="R37" s="66"/>
      <c r="S37" s="33"/>
      <c r="T37" s="33"/>
      <c r="U37" s="33"/>
      <c r="V37" s="148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5">
        <v>0</v>
      </c>
      <c r="I38" s="134">
        <v>10</v>
      </c>
      <c r="J38" s="135" t="s">
        <v>29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5">
        <v>0</v>
      </c>
      <c r="I39" s="134">
        <v>19</v>
      </c>
      <c r="J39" s="135" t="s">
        <v>36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5">
        <v>0</v>
      </c>
      <c r="I40" s="134">
        <v>27</v>
      </c>
      <c r="J40" s="135" t="s">
        <v>44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5">
        <v>0</v>
      </c>
      <c r="I41" s="134">
        <v>28</v>
      </c>
      <c r="J41" s="135" t="s">
        <v>45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5">
        <v>0</v>
      </c>
      <c r="I42" s="134">
        <v>30</v>
      </c>
      <c r="J42" s="135" t="s">
        <v>47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5">
        <v>0</v>
      </c>
      <c r="I43" s="134">
        <v>37</v>
      </c>
      <c r="J43" s="135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06">
        <f>SUM(H4:H43)</f>
        <v>143139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7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54" t="s">
        <v>96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235</v>
      </c>
      <c r="I49" s="5"/>
      <c r="J49" s="11" t="s">
        <v>21</v>
      </c>
      <c r="K49" s="162"/>
      <c r="L49" s="155" t="s">
        <v>237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6">
        <v>43228</v>
      </c>
      <c r="I50" s="134">
        <v>16</v>
      </c>
      <c r="J50" s="10" t="s">
        <v>3</v>
      </c>
      <c r="K50" s="213">
        <f>SUM(I50)</f>
        <v>16</v>
      </c>
      <c r="L50" s="151">
        <v>33029</v>
      </c>
      <c r="M50" s="128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5">
        <v>37213</v>
      </c>
      <c r="I51" s="134">
        <v>26</v>
      </c>
      <c r="J51" s="10" t="s">
        <v>43</v>
      </c>
      <c r="K51" s="213">
        <f aca="true" t="shared" si="7" ref="K51:K59">SUM(I51)</f>
        <v>26</v>
      </c>
      <c r="L51" s="157">
        <v>24349</v>
      </c>
      <c r="M51" s="128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5">
        <v>25810</v>
      </c>
      <c r="I52" s="134">
        <v>36</v>
      </c>
      <c r="J52" s="10" t="s">
        <v>5</v>
      </c>
      <c r="K52" s="213">
        <f t="shared" si="7"/>
        <v>36</v>
      </c>
      <c r="L52" s="157">
        <v>10496</v>
      </c>
      <c r="M52" s="128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5">
        <v>9712</v>
      </c>
      <c r="I53" s="134">
        <v>17</v>
      </c>
      <c r="J53" s="10" t="s">
        <v>34</v>
      </c>
      <c r="K53" s="213">
        <f t="shared" si="7"/>
        <v>17</v>
      </c>
      <c r="L53" s="157">
        <v>15689</v>
      </c>
      <c r="M53" s="128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6" t="s">
        <v>60</v>
      </c>
      <c r="B54" s="87" t="s">
        <v>77</v>
      </c>
      <c r="C54" s="87" t="s">
        <v>224</v>
      </c>
      <c r="D54" s="87" t="s">
        <v>170</v>
      </c>
      <c r="E54" s="87" t="s">
        <v>75</v>
      </c>
      <c r="F54" s="87" t="s">
        <v>74</v>
      </c>
      <c r="G54" s="88" t="s">
        <v>76</v>
      </c>
      <c r="H54" s="145">
        <v>8648</v>
      </c>
      <c r="I54" s="134">
        <v>38</v>
      </c>
      <c r="J54" s="10" t="s">
        <v>52</v>
      </c>
      <c r="K54" s="213">
        <f t="shared" si="7"/>
        <v>38</v>
      </c>
      <c r="L54" s="157">
        <v>8671</v>
      </c>
      <c r="M54" s="128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9">
        <v>1</v>
      </c>
      <c r="B55" s="352" t="s">
        <v>3</v>
      </c>
      <c r="C55" s="60">
        <f>SUM(H50)</f>
        <v>43228</v>
      </c>
      <c r="D55" s="9">
        <f>SUM(L50)</f>
        <v>33029</v>
      </c>
      <c r="E55" s="75">
        <f>SUM(N66/M66*100)</f>
        <v>102.58673881057479</v>
      </c>
      <c r="F55" s="75">
        <f aca="true" t="shared" si="8" ref="F55:F65">SUM(C55/D55*100)</f>
        <v>130.87892458142844</v>
      </c>
      <c r="G55" s="90"/>
      <c r="H55" s="145">
        <v>7452</v>
      </c>
      <c r="I55" s="134">
        <v>24</v>
      </c>
      <c r="J55" s="10" t="s">
        <v>41</v>
      </c>
      <c r="K55" s="213">
        <f t="shared" si="7"/>
        <v>24</v>
      </c>
      <c r="L55" s="157">
        <v>6804</v>
      </c>
      <c r="M55" s="128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9">
        <v>2</v>
      </c>
      <c r="B56" s="352" t="s">
        <v>43</v>
      </c>
      <c r="C56" s="60">
        <f aca="true" t="shared" si="9" ref="C56:C64">SUM(H51)</f>
        <v>37213</v>
      </c>
      <c r="D56" s="9">
        <f aca="true" t="shared" si="10" ref="D56:D64">SUM(L51)</f>
        <v>24349</v>
      </c>
      <c r="E56" s="75">
        <f aca="true" t="shared" si="11" ref="E56:E65">SUM(N67/M67*100)</f>
        <v>111.75075075075075</v>
      </c>
      <c r="F56" s="75">
        <f t="shared" si="8"/>
        <v>152.83173846975237</v>
      </c>
      <c r="G56" s="90"/>
      <c r="H56" s="145">
        <v>6937</v>
      </c>
      <c r="I56" s="134">
        <v>33</v>
      </c>
      <c r="J56" s="10" t="s">
        <v>0</v>
      </c>
      <c r="K56" s="213">
        <f t="shared" si="7"/>
        <v>33</v>
      </c>
      <c r="L56" s="157">
        <v>12840</v>
      </c>
      <c r="M56" s="128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9">
        <v>3</v>
      </c>
      <c r="B57" s="352" t="s">
        <v>5</v>
      </c>
      <c r="C57" s="60">
        <f t="shared" si="9"/>
        <v>25810</v>
      </c>
      <c r="D57" s="9">
        <f t="shared" si="10"/>
        <v>10496</v>
      </c>
      <c r="E57" s="75">
        <f t="shared" si="11"/>
        <v>103.35575844946341</v>
      </c>
      <c r="F57" s="75">
        <f t="shared" si="8"/>
        <v>245.9032012195122</v>
      </c>
      <c r="G57" s="90"/>
      <c r="H57" s="145">
        <v>6382</v>
      </c>
      <c r="I57" s="134">
        <v>40</v>
      </c>
      <c r="J57" s="10" t="s">
        <v>2</v>
      </c>
      <c r="K57" s="213">
        <f t="shared" si="7"/>
        <v>40</v>
      </c>
      <c r="L57" s="157">
        <v>7955</v>
      </c>
      <c r="M57" s="128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9">
        <v>4</v>
      </c>
      <c r="B58" s="352" t="s">
        <v>34</v>
      </c>
      <c r="C58" s="60">
        <f t="shared" si="9"/>
        <v>9712</v>
      </c>
      <c r="D58" s="9">
        <f t="shared" si="10"/>
        <v>15689</v>
      </c>
      <c r="E58" s="75">
        <f t="shared" si="11"/>
        <v>113.68371766358423</v>
      </c>
      <c r="F58" s="75">
        <f t="shared" si="8"/>
        <v>61.90324431130091</v>
      </c>
      <c r="G58" s="90"/>
      <c r="H58" s="254">
        <v>4218</v>
      </c>
      <c r="I58" s="249">
        <v>37</v>
      </c>
      <c r="J58" s="131" t="s">
        <v>51</v>
      </c>
      <c r="K58" s="213">
        <f t="shared" si="7"/>
        <v>37</v>
      </c>
      <c r="L58" s="157">
        <v>4699</v>
      </c>
      <c r="M58" s="128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9">
        <v>5</v>
      </c>
      <c r="B59" s="352" t="s">
        <v>52</v>
      </c>
      <c r="C59" s="60">
        <f t="shared" si="9"/>
        <v>8648</v>
      </c>
      <c r="D59" s="9">
        <f t="shared" si="10"/>
        <v>8671</v>
      </c>
      <c r="E59" s="75">
        <f t="shared" si="11"/>
        <v>103.08737632614138</v>
      </c>
      <c r="F59" s="75">
        <f t="shared" si="8"/>
        <v>99.73474801061008</v>
      </c>
      <c r="G59" s="100"/>
      <c r="H59" s="244">
        <v>3286</v>
      </c>
      <c r="I59" s="243">
        <v>30</v>
      </c>
      <c r="J59" s="80" t="s">
        <v>113</v>
      </c>
      <c r="K59" s="213">
        <f t="shared" si="7"/>
        <v>30</v>
      </c>
      <c r="L59" s="175">
        <v>3979</v>
      </c>
      <c r="M59" s="128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9">
        <v>6</v>
      </c>
      <c r="B60" s="352" t="s">
        <v>41</v>
      </c>
      <c r="C60" s="60">
        <f t="shared" si="9"/>
        <v>7452</v>
      </c>
      <c r="D60" s="9">
        <f t="shared" si="10"/>
        <v>6804</v>
      </c>
      <c r="E60" s="75">
        <f t="shared" si="11"/>
        <v>103.86062717770035</v>
      </c>
      <c r="F60" s="75">
        <f t="shared" si="8"/>
        <v>109.52380952380953</v>
      </c>
      <c r="G60" s="90"/>
      <c r="H60" s="145">
        <v>2413</v>
      </c>
      <c r="I60" s="211">
        <v>35</v>
      </c>
      <c r="J60" s="79" t="s">
        <v>50</v>
      </c>
      <c r="K60" s="132" t="s">
        <v>9</v>
      </c>
      <c r="L60" s="60">
        <v>143989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9">
        <v>7</v>
      </c>
      <c r="B61" s="352" t="s">
        <v>0</v>
      </c>
      <c r="C61" s="60">
        <f t="shared" si="9"/>
        <v>6937</v>
      </c>
      <c r="D61" s="9">
        <f t="shared" si="10"/>
        <v>12840</v>
      </c>
      <c r="E61" s="75">
        <f t="shared" si="11"/>
        <v>65.51756705704571</v>
      </c>
      <c r="F61" s="75">
        <f t="shared" si="8"/>
        <v>54.02647975077881</v>
      </c>
      <c r="G61" s="90"/>
      <c r="H61" s="145">
        <v>2067</v>
      </c>
      <c r="I61" s="134">
        <v>29</v>
      </c>
      <c r="J61" s="10" t="s">
        <v>79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9">
        <v>8</v>
      </c>
      <c r="B62" s="352" t="s">
        <v>2</v>
      </c>
      <c r="C62" s="60">
        <f t="shared" si="9"/>
        <v>6382</v>
      </c>
      <c r="D62" s="9">
        <f t="shared" si="10"/>
        <v>7955</v>
      </c>
      <c r="E62" s="75">
        <f t="shared" si="11"/>
        <v>94.1159121073588</v>
      </c>
      <c r="F62" s="75">
        <f t="shared" si="8"/>
        <v>80.22627278441232</v>
      </c>
      <c r="G62" s="101"/>
      <c r="H62" s="145">
        <v>1921</v>
      </c>
      <c r="I62" s="5">
        <v>15</v>
      </c>
      <c r="J62" s="10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9">
        <v>9</v>
      </c>
      <c r="B63" s="356" t="s">
        <v>51</v>
      </c>
      <c r="C63" s="60">
        <f t="shared" si="9"/>
        <v>4218</v>
      </c>
      <c r="D63" s="9">
        <f t="shared" si="10"/>
        <v>4699</v>
      </c>
      <c r="E63" s="75">
        <f t="shared" si="11"/>
        <v>63.314320024016816</v>
      </c>
      <c r="F63" s="75">
        <f t="shared" si="8"/>
        <v>89.76377952755905</v>
      </c>
      <c r="G63" s="100"/>
      <c r="H63" s="145">
        <v>1417</v>
      </c>
      <c r="I63" s="134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2">
        <v>10</v>
      </c>
      <c r="B64" s="357" t="s">
        <v>244</v>
      </c>
      <c r="C64" s="60">
        <f t="shared" si="9"/>
        <v>3286</v>
      </c>
      <c r="D64" s="9">
        <f t="shared" si="10"/>
        <v>3979</v>
      </c>
      <c r="E64" s="85">
        <f t="shared" si="11"/>
        <v>100.12187690432664</v>
      </c>
      <c r="F64" s="85">
        <f t="shared" si="8"/>
        <v>82.58356370947475</v>
      </c>
      <c r="G64" s="103"/>
      <c r="H64" s="212">
        <v>1284</v>
      </c>
      <c r="I64" s="5">
        <v>25</v>
      </c>
      <c r="J64" s="10" t="s">
        <v>42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3"/>
      <c r="B65" s="94" t="s">
        <v>81</v>
      </c>
      <c r="C65" s="95">
        <f>SUM(H90)</f>
        <v>166339</v>
      </c>
      <c r="D65" s="95">
        <f>SUM(L60)</f>
        <v>143989</v>
      </c>
      <c r="E65" s="98">
        <f t="shared" si="11"/>
        <v>99.52195191997032</v>
      </c>
      <c r="F65" s="98">
        <f t="shared" si="8"/>
        <v>115.52201904312136</v>
      </c>
      <c r="G65" s="99"/>
      <c r="H65" s="146">
        <v>1152</v>
      </c>
      <c r="I65" s="134">
        <v>14</v>
      </c>
      <c r="J65" s="10" t="s">
        <v>32</v>
      </c>
      <c r="K65" s="1"/>
      <c r="L65" s="74" t="s">
        <v>97</v>
      </c>
      <c r="M65" s="260" t="s">
        <v>132</v>
      </c>
      <c r="N65" t="s">
        <v>121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5">
        <v>1026</v>
      </c>
      <c r="I66" s="5">
        <v>9</v>
      </c>
      <c r="J66" s="10" t="s">
        <v>28</v>
      </c>
      <c r="K66" s="204">
        <f>SUM(I50)</f>
        <v>16</v>
      </c>
      <c r="L66" s="10" t="s">
        <v>3</v>
      </c>
      <c r="M66" s="384">
        <v>42138</v>
      </c>
      <c r="N66" s="146">
        <f>SUM(H50)</f>
        <v>43228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5">
        <v>515</v>
      </c>
      <c r="I67" s="5">
        <v>22</v>
      </c>
      <c r="J67" s="10" t="s">
        <v>39</v>
      </c>
      <c r="K67" s="204">
        <f aca="true" t="shared" si="12" ref="K67:K75">SUM(I51)</f>
        <v>26</v>
      </c>
      <c r="L67" s="10" t="s">
        <v>43</v>
      </c>
      <c r="M67" s="385">
        <v>33300</v>
      </c>
      <c r="N67" s="146">
        <f aca="true" t="shared" si="13" ref="N67:N75">SUM(H51)</f>
        <v>37213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5">
        <v>466</v>
      </c>
      <c r="I68" s="5">
        <v>1</v>
      </c>
      <c r="J68" s="10" t="s">
        <v>4</v>
      </c>
      <c r="K68" s="204">
        <f t="shared" si="12"/>
        <v>36</v>
      </c>
      <c r="L68" s="10" t="s">
        <v>5</v>
      </c>
      <c r="M68" s="385">
        <v>24972</v>
      </c>
      <c r="N68" s="146">
        <f t="shared" si="13"/>
        <v>25810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5">
        <v>301</v>
      </c>
      <c r="I69" s="5">
        <v>13</v>
      </c>
      <c r="J69" s="10" t="s">
        <v>7</v>
      </c>
      <c r="K69" s="204">
        <f t="shared" si="12"/>
        <v>17</v>
      </c>
      <c r="L69" s="10" t="s">
        <v>34</v>
      </c>
      <c r="M69" s="385">
        <v>8543</v>
      </c>
      <c r="N69" s="146">
        <f t="shared" si="13"/>
        <v>9712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5">
        <v>260</v>
      </c>
      <c r="I70" s="5">
        <v>21</v>
      </c>
      <c r="J70" s="10" t="s">
        <v>38</v>
      </c>
      <c r="K70" s="204">
        <f t="shared" si="12"/>
        <v>38</v>
      </c>
      <c r="L70" s="10" t="s">
        <v>52</v>
      </c>
      <c r="M70" s="385">
        <v>8389</v>
      </c>
      <c r="N70" s="146">
        <f t="shared" si="13"/>
        <v>8648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5">
        <v>258</v>
      </c>
      <c r="I71" s="5">
        <v>28</v>
      </c>
      <c r="J71" s="10" t="s">
        <v>45</v>
      </c>
      <c r="K71" s="204">
        <f t="shared" si="12"/>
        <v>24</v>
      </c>
      <c r="L71" s="10" t="s">
        <v>41</v>
      </c>
      <c r="M71" s="385">
        <v>7175</v>
      </c>
      <c r="N71" s="146">
        <f t="shared" si="13"/>
        <v>7452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5">
        <v>219</v>
      </c>
      <c r="I72" s="5">
        <v>27</v>
      </c>
      <c r="J72" s="10" t="s">
        <v>44</v>
      </c>
      <c r="K72" s="204">
        <f t="shared" si="12"/>
        <v>33</v>
      </c>
      <c r="L72" s="10" t="s">
        <v>0</v>
      </c>
      <c r="M72" s="385">
        <v>10588</v>
      </c>
      <c r="N72" s="146">
        <f t="shared" si="13"/>
        <v>6937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5">
        <v>107</v>
      </c>
      <c r="I73" s="5">
        <v>4</v>
      </c>
      <c r="J73" s="10" t="s">
        <v>23</v>
      </c>
      <c r="K73" s="204">
        <f t="shared" si="12"/>
        <v>40</v>
      </c>
      <c r="L73" s="10" t="s">
        <v>2</v>
      </c>
      <c r="M73" s="385">
        <v>6781</v>
      </c>
      <c r="N73" s="146">
        <f t="shared" si="13"/>
        <v>6382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5">
        <v>26</v>
      </c>
      <c r="I74" s="5">
        <v>23</v>
      </c>
      <c r="J74" s="10" t="s">
        <v>40</v>
      </c>
      <c r="K74" s="204">
        <f t="shared" si="12"/>
        <v>37</v>
      </c>
      <c r="L74" s="131" t="s">
        <v>51</v>
      </c>
      <c r="M74" s="385">
        <v>6662</v>
      </c>
      <c r="N74" s="146">
        <f t="shared" si="13"/>
        <v>4218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5">
        <v>11</v>
      </c>
      <c r="I75" s="5">
        <v>39</v>
      </c>
      <c r="J75" s="10" t="s">
        <v>53</v>
      </c>
      <c r="K75" s="204">
        <f t="shared" si="12"/>
        <v>30</v>
      </c>
      <c r="L75" s="80" t="s">
        <v>113</v>
      </c>
      <c r="M75" s="386">
        <v>3282</v>
      </c>
      <c r="N75" s="146">
        <f t="shared" si="13"/>
        <v>3286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5">
        <v>7</v>
      </c>
      <c r="I76" s="5">
        <v>11</v>
      </c>
      <c r="J76" s="10" t="s">
        <v>30</v>
      </c>
      <c r="K76" s="5"/>
      <c r="L76" s="5" t="s">
        <v>95</v>
      </c>
      <c r="M76" s="387">
        <v>167138</v>
      </c>
      <c r="N76" s="378">
        <f>SUM(H90)</f>
        <v>166339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5">
        <v>3</v>
      </c>
      <c r="I77" s="5">
        <v>19</v>
      </c>
      <c r="J77" s="10" t="s">
        <v>36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6">
        <v>0</v>
      </c>
      <c r="I78" s="5">
        <v>2</v>
      </c>
      <c r="J78" s="10" t="s">
        <v>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5">
        <v>0</v>
      </c>
      <c r="I79" s="5">
        <v>3</v>
      </c>
      <c r="J79" s="10" t="s">
        <v>22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12">
        <v>0</v>
      </c>
      <c r="I80" s="5">
        <v>5</v>
      </c>
      <c r="J80" s="10" t="s">
        <v>24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6">
        <v>0</v>
      </c>
      <c r="I81" s="5">
        <v>6</v>
      </c>
      <c r="J81" s="10" t="s">
        <v>25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5">
        <v>0</v>
      </c>
      <c r="I82" s="5">
        <v>7</v>
      </c>
      <c r="J82" s="10" t="s">
        <v>26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5">
        <v>0</v>
      </c>
      <c r="I83" s="5">
        <v>8</v>
      </c>
      <c r="J83" s="10" t="s">
        <v>27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5">
        <v>0</v>
      </c>
      <c r="I84" s="5">
        <v>10</v>
      </c>
      <c r="J84" s="10" t="s">
        <v>29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5">
        <v>0</v>
      </c>
      <c r="I85" s="134">
        <v>12</v>
      </c>
      <c r="J85" s="135" t="s">
        <v>31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5">
        <v>0</v>
      </c>
      <c r="I86" s="5">
        <v>18</v>
      </c>
      <c r="J86" s="10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5">
        <v>0</v>
      </c>
      <c r="I87" s="5">
        <v>20</v>
      </c>
      <c r="J87" s="10" t="s">
        <v>37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5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5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06">
        <f>SUM(H50:H89)</f>
        <v>166339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48" t="s">
        <v>252</v>
      </c>
      <c r="B1" s="448"/>
      <c r="C1" s="448"/>
      <c r="D1" s="448"/>
      <c r="E1" s="448"/>
      <c r="F1" s="448"/>
      <c r="G1" s="448"/>
      <c r="I1" s="169" t="s">
        <v>105</v>
      </c>
    </row>
    <row r="2" spans="1:12" ht="13.5">
      <c r="A2" s="1"/>
      <c r="B2" s="1"/>
      <c r="C2" s="1"/>
      <c r="D2" s="1"/>
      <c r="E2" s="1"/>
      <c r="F2" s="1"/>
      <c r="G2" s="1"/>
      <c r="I2" s="202" t="s">
        <v>238</v>
      </c>
      <c r="J2" s="262" t="s">
        <v>239</v>
      </c>
      <c r="K2" s="261" t="s">
        <v>240</v>
      </c>
      <c r="L2" s="259" t="s">
        <v>241</v>
      </c>
    </row>
    <row r="3" spans="9:12" ht="13.5">
      <c r="I3" s="44" t="s">
        <v>127</v>
      </c>
      <c r="J3" s="205">
        <v>238009</v>
      </c>
      <c r="K3" s="44" t="s">
        <v>127</v>
      </c>
      <c r="L3" s="217">
        <v>220415</v>
      </c>
    </row>
    <row r="4" spans="9:12" ht="13.5">
      <c r="I4" s="44" t="s">
        <v>198</v>
      </c>
      <c r="J4" s="205">
        <v>94731</v>
      </c>
      <c r="K4" s="44" t="s">
        <v>198</v>
      </c>
      <c r="L4" s="217">
        <v>96171</v>
      </c>
    </row>
    <row r="5" spans="9:12" ht="13.5">
      <c r="I5" s="44" t="s">
        <v>201</v>
      </c>
      <c r="J5" s="205">
        <v>89246</v>
      </c>
      <c r="K5" s="44" t="s">
        <v>201</v>
      </c>
      <c r="L5" s="217">
        <v>100649</v>
      </c>
    </row>
    <row r="6" spans="9:12" ht="13.5">
      <c r="I6" s="44" t="s">
        <v>195</v>
      </c>
      <c r="J6" s="205">
        <v>84779</v>
      </c>
      <c r="K6" s="44" t="s">
        <v>195</v>
      </c>
      <c r="L6" s="217">
        <v>89685</v>
      </c>
    </row>
    <row r="7" spans="9:12" ht="13.5">
      <c r="I7" s="44" t="s">
        <v>130</v>
      </c>
      <c r="J7" s="205">
        <v>61984</v>
      </c>
      <c r="K7" s="44" t="s">
        <v>130</v>
      </c>
      <c r="L7" s="217">
        <v>65284</v>
      </c>
    </row>
    <row r="8" spans="9:12" ht="13.5">
      <c r="I8" s="44" t="s">
        <v>199</v>
      </c>
      <c r="J8" s="205">
        <v>56220</v>
      </c>
      <c r="K8" s="44" t="s">
        <v>199</v>
      </c>
      <c r="L8" s="217">
        <v>73693</v>
      </c>
    </row>
    <row r="9" spans="9:12" ht="13.5">
      <c r="I9" s="44" t="s">
        <v>197</v>
      </c>
      <c r="J9" s="205">
        <v>52973</v>
      </c>
      <c r="K9" s="44" t="s">
        <v>197</v>
      </c>
      <c r="L9" s="217">
        <v>40244</v>
      </c>
    </row>
    <row r="10" spans="9:12" ht="13.5">
      <c r="I10" s="44" t="s">
        <v>214</v>
      </c>
      <c r="J10" s="205">
        <v>48908</v>
      </c>
      <c r="K10" s="44" t="s">
        <v>214</v>
      </c>
      <c r="L10" s="217">
        <v>54493</v>
      </c>
    </row>
    <row r="11" spans="9:12" ht="13.5">
      <c r="I11" s="116" t="s">
        <v>213</v>
      </c>
      <c r="J11" s="205">
        <v>45975</v>
      </c>
      <c r="K11" s="116" t="s">
        <v>213</v>
      </c>
      <c r="L11" s="217">
        <v>51542</v>
      </c>
    </row>
    <row r="12" spans="9:12" ht="14.25" thickBot="1">
      <c r="I12" s="116" t="s">
        <v>204</v>
      </c>
      <c r="J12" s="214">
        <v>45699</v>
      </c>
      <c r="K12" s="116" t="s">
        <v>204</v>
      </c>
      <c r="L12" s="218">
        <v>44083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6" t="s">
        <v>8</v>
      </c>
      <c r="J13" s="220">
        <v>1127973</v>
      </c>
      <c r="K13" s="39" t="s">
        <v>19</v>
      </c>
      <c r="L13" s="222">
        <v>1146983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242</v>
      </c>
      <c r="K23" t="s">
        <v>239</v>
      </c>
      <c r="L23" s="24" t="s">
        <v>98</v>
      </c>
      <c r="M23" s="8"/>
    </row>
    <row r="24" spans="9:14" ht="13.5">
      <c r="I24" s="205">
        <f>SUM(J3)</f>
        <v>238009</v>
      </c>
      <c r="J24" s="44" t="s">
        <v>127</v>
      </c>
      <c r="K24" s="205">
        <f>SUM(I24)</f>
        <v>238009</v>
      </c>
      <c r="L24" s="246">
        <v>232489</v>
      </c>
      <c r="M24" s="163"/>
      <c r="N24" s="1"/>
    </row>
    <row r="25" spans="9:14" ht="13.5">
      <c r="I25" s="205">
        <f aca="true" t="shared" si="0" ref="I25:I33">SUM(J4)</f>
        <v>94731</v>
      </c>
      <c r="J25" s="44" t="s">
        <v>198</v>
      </c>
      <c r="K25" s="205">
        <f aca="true" t="shared" si="1" ref="K25:K33">SUM(I25)</f>
        <v>94731</v>
      </c>
      <c r="L25" s="246">
        <v>80693</v>
      </c>
      <c r="M25" s="228"/>
      <c r="N25" s="1"/>
    </row>
    <row r="26" spans="9:14" ht="13.5">
      <c r="I26" s="205">
        <f t="shared" si="0"/>
        <v>89246</v>
      </c>
      <c r="J26" s="44" t="s">
        <v>201</v>
      </c>
      <c r="K26" s="205">
        <f t="shared" si="1"/>
        <v>89246</v>
      </c>
      <c r="L26" s="246">
        <v>100845</v>
      </c>
      <c r="M26" s="163"/>
      <c r="N26" s="1"/>
    </row>
    <row r="27" spans="9:14" ht="13.5">
      <c r="I27" s="205">
        <f t="shared" si="0"/>
        <v>84779</v>
      </c>
      <c r="J27" s="44" t="s">
        <v>195</v>
      </c>
      <c r="K27" s="205">
        <f t="shared" si="1"/>
        <v>84779</v>
      </c>
      <c r="L27" s="246">
        <v>85505</v>
      </c>
      <c r="M27" s="163"/>
      <c r="N27" s="1"/>
    </row>
    <row r="28" spans="9:14" ht="13.5">
      <c r="I28" s="205">
        <f t="shared" si="0"/>
        <v>61984</v>
      </c>
      <c r="J28" s="44" t="s">
        <v>130</v>
      </c>
      <c r="K28" s="205">
        <f t="shared" si="1"/>
        <v>61984</v>
      </c>
      <c r="L28" s="246">
        <v>61278</v>
      </c>
      <c r="M28" s="163"/>
      <c r="N28" s="2"/>
    </row>
    <row r="29" spans="9:14" ht="13.5">
      <c r="I29" s="205">
        <f t="shared" si="0"/>
        <v>56220</v>
      </c>
      <c r="J29" s="44" t="s">
        <v>199</v>
      </c>
      <c r="K29" s="205">
        <f t="shared" si="1"/>
        <v>56220</v>
      </c>
      <c r="L29" s="246">
        <v>59844</v>
      </c>
      <c r="M29" s="163"/>
      <c r="N29" s="1"/>
    </row>
    <row r="30" spans="9:14" ht="13.5">
      <c r="I30" s="205">
        <f t="shared" si="0"/>
        <v>52973</v>
      </c>
      <c r="J30" s="44" t="s">
        <v>197</v>
      </c>
      <c r="K30" s="205">
        <f t="shared" si="1"/>
        <v>52973</v>
      </c>
      <c r="L30" s="246">
        <v>55677</v>
      </c>
      <c r="M30" s="163"/>
      <c r="N30" s="1"/>
    </row>
    <row r="31" spans="9:14" ht="13.5">
      <c r="I31" s="205">
        <f t="shared" si="0"/>
        <v>48908</v>
      </c>
      <c r="J31" s="44" t="s">
        <v>214</v>
      </c>
      <c r="K31" s="205">
        <f t="shared" si="1"/>
        <v>48908</v>
      </c>
      <c r="L31" s="246">
        <v>47447</v>
      </c>
      <c r="M31" s="163"/>
      <c r="N31" s="1"/>
    </row>
    <row r="32" spans="9:14" ht="13.5">
      <c r="I32" s="205">
        <f t="shared" si="0"/>
        <v>45975</v>
      </c>
      <c r="J32" s="116" t="s">
        <v>213</v>
      </c>
      <c r="K32" s="205">
        <f t="shared" si="1"/>
        <v>45975</v>
      </c>
      <c r="L32" s="247">
        <v>35460</v>
      </c>
      <c r="M32" s="163"/>
      <c r="N32" s="41"/>
    </row>
    <row r="33" spans="9:14" ht="13.5">
      <c r="I33" s="205">
        <f t="shared" si="0"/>
        <v>45699</v>
      </c>
      <c r="J33" s="116" t="s">
        <v>204</v>
      </c>
      <c r="K33" s="205">
        <f t="shared" si="1"/>
        <v>45699</v>
      </c>
      <c r="L33" s="246">
        <v>41662</v>
      </c>
      <c r="M33" s="163"/>
      <c r="N33" s="41"/>
    </row>
    <row r="34" spans="8:12" ht="14.25" thickBot="1">
      <c r="H34" s="8"/>
      <c r="I34" s="215">
        <f>SUM(J13-(I24+I25+I26+I27+I28+I29+I30+I31+I32+I33))</f>
        <v>309449</v>
      </c>
      <c r="J34" s="216" t="s">
        <v>107</v>
      </c>
      <c r="K34" s="215">
        <f>SUM(I34)</f>
        <v>309449</v>
      </c>
      <c r="L34" s="215" t="s">
        <v>129</v>
      </c>
    </row>
    <row r="35" spans="8:12" ht="15.75" thickBot="1" thickTop="1">
      <c r="H35" s="8"/>
      <c r="I35" s="190">
        <f>SUM(I24:I34)</f>
        <v>1127973</v>
      </c>
      <c r="J35" s="241" t="s">
        <v>9</v>
      </c>
      <c r="K35" s="219">
        <f>SUM(J13)</f>
        <v>1127973</v>
      </c>
      <c r="L35" s="245">
        <v>1108089</v>
      </c>
    </row>
    <row r="36" ht="14.25" thickTop="1"/>
    <row r="37" spans="9:11" ht="13.5">
      <c r="I37" s="43" t="s">
        <v>243</v>
      </c>
      <c r="J37" s="43"/>
      <c r="K37" s="43" t="s">
        <v>241</v>
      </c>
    </row>
    <row r="38" spans="9:11" ht="13.5">
      <c r="I38" s="217">
        <f>SUM(L3)</f>
        <v>220415</v>
      </c>
      <c r="J38" s="44" t="s">
        <v>127</v>
      </c>
      <c r="K38" s="217">
        <f>SUM(I38)</f>
        <v>220415</v>
      </c>
    </row>
    <row r="39" spans="9:11" ht="13.5">
      <c r="I39" s="217">
        <f aca="true" t="shared" si="2" ref="I39:I47">SUM(L4)</f>
        <v>96171</v>
      </c>
      <c r="J39" s="44" t="s">
        <v>198</v>
      </c>
      <c r="K39" s="217">
        <f aca="true" t="shared" si="3" ref="K39:K47">SUM(I39)</f>
        <v>96171</v>
      </c>
    </row>
    <row r="40" spans="9:11" ht="13.5">
      <c r="I40" s="217">
        <f t="shared" si="2"/>
        <v>100649</v>
      </c>
      <c r="J40" s="44" t="s">
        <v>201</v>
      </c>
      <c r="K40" s="217">
        <f t="shared" si="3"/>
        <v>100649</v>
      </c>
    </row>
    <row r="41" spans="9:11" ht="13.5">
      <c r="I41" s="217">
        <f t="shared" si="2"/>
        <v>89685</v>
      </c>
      <c r="J41" s="44" t="s">
        <v>195</v>
      </c>
      <c r="K41" s="217">
        <f t="shared" si="3"/>
        <v>89685</v>
      </c>
    </row>
    <row r="42" spans="9:11" ht="13.5">
      <c r="I42" s="217">
        <f t="shared" si="2"/>
        <v>65284</v>
      </c>
      <c r="J42" s="44" t="s">
        <v>130</v>
      </c>
      <c r="K42" s="217">
        <f t="shared" si="3"/>
        <v>65284</v>
      </c>
    </row>
    <row r="43" spans="9:11" ht="13.5">
      <c r="I43" s="217">
        <f>SUM(L8)</f>
        <v>73693</v>
      </c>
      <c r="J43" s="44" t="s">
        <v>199</v>
      </c>
      <c r="K43" s="217">
        <f t="shared" si="3"/>
        <v>73693</v>
      </c>
    </row>
    <row r="44" spans="9:11" ht="13.5">
      <c r="I44" s="217">
        <f t="shared" si="2"/>
        <v>40244</v>
      </c>
      <c r="J44" s="44" t="s">
        <v>197</v>
      </c>
      <c r="K44" s="217">
        <f t="shared" si="3"/>
        <v>40244</v>
      </c>
    </row>
    <row r="45" spans="9:11" ht="13.5">
      <c r="I45" s="217">
        <f>SUM(L10)</f>
        <v>54493</v>
      </c>
      <c r="J45" s="44" t="s">
        <v>214</v>
      </c>
      <c r="K45" s="217">
        <f t="shared" si="3"/>
        <v>54493</v>
      </c>
    </row>
    <row r="46" spans="9:13" ht="13.5">
      <c r="I46" s="217">
        <f t="shared" si="2"/>
        <v>51542</v>
      </c>
      <c r="J46" s="116" t="s">
        <v>213</v>
      </c>
      <c r="K46" s="217">
        <f t="shared" si="3"/>
        <v>51542</v>
      </c>
      <c r="M46" s="8"/>
    </row>
    <row r="47" spans="9:13" ht="14.25" thickBot="1">
      <c r="I47" s="217">
        <f t="shared" si="2"/>
        <v>44083</v>
      </c>
      <c r="J47" s="116" t="s">
        <v>204</v>
      </c>
      <c r="K47" s="217">
        <f t="shared" si="3"/>
        <v>44083</v>
      </c>
      <c r="M47" s="8"/>
    </row>
    <row r="48" spans="9:11" ht="15" thickBot="1" thickTop="1">
      <c r="I48" s="186">
        <f>SUM(L13-(I38+I39+I40+I41+I42+I43+I44+I45+I46+I47))</f>
        <v>310724</v>
      </c>
      <c r="J48" s="216" t="s">
        <v>107</v>
      </c>
      <c r="K48" s="187">
        <f>SUM(I48)</f>
        <v>310724</v>
      </c>
    </row>
    <row r="49" spans="9:12" ht="15" thickBot="1" thickTop="1">
      <c r="I49" s="188">
        <f>SUM(I38:I48)</f>
        <v>1146983</v>
      </c>
      <c r="J49" s="189"/>
      <c r="K49" s="221">
        <f>SUM(L13)</f>
        <v>1146983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7" t="s">
        <v>224</v>
      </c>
      <c r="D51" s="87" t="s">
        <v>170</v>
      </c>
      <c r="E51" s="30" t="s">
        <v>55</v>
      </c>
      <c r="F51" s="30" t="s">
        <v>63</v>
      </c>
      <c r="G51" s="30" t="s">
        <v>119</v>
      </c>
      <c r="I51" s="8"/>
    </row>
    <row r="52" spans="1:11" ht="13.5">
      <c r="A52" s="30">
        <v>1</v>
      </c>
      <c r="B52" s="44" t="s">
        <v>127</v>
      </c>
      <c r="C52" s="6">
        <f aca="true" t="shared" si="4" ref="C52:C62">SUM(J3)</f>
        <v>238009</v>
      </c>
      <c r="D52" s="6">
        <f aca="true" t="shared" si="5" ref="D52:D61">SUM(I38)</f>
        <v>220415</v>
      </c>
      <c r="E52" s="45">
        <f aca="true" t="shared" si="6" ref="E52:E61">SUM(K24/L24*100)</f>
        <v>102.37430588113847</v>
      </c>
      <c r="F52" s="45">
        <f aca="true" t="shared" si="7" ref="F52:F62">SUM(C52/D52*100)</f>
        <v>107.9822153664678</v>
      </c>
      <c r="G52" s="44"/>
      <c r="I52" s="8"/>
      <c r="K52" s="8"/>
    </row>
    <row r="53" spans="1:9" ht="13.5">
      <c r="A53" s="30">
        <v>2</v>
      </c>
      <c r="B53" s="44" t="s">
        <v>198</v>
      </c>
      <c r="C53" s="6">
        <f t="shared" si="4"/>
        <v>94731</v>
      </c>
      <c r="D53" s="6">
        <f t="shared" si="5"/>
        <v>96171</v>
      </c>
      <c r="E53" s="45">
        <f t="shared" si="6"/>
        <v>117.39680021811061</v>
      </c>
      <c r="F53" s="45">
        <f t="shared" si="7"/>
        <v>98.50266712418505</v>
      </c>
      <c r="G53" s="44"/>
      <c r="I53" s="8"/>
    </row>
    <row r="54" spans="1:9" ht="13.5">
      <c r="A54" s="30">
        <v>3</v>
      </c>
      <c r="B54" s="44" t="s">
        <v>201</v>
      </c>
      <c r="C54" s="6">
        <f t="shared" si="4"/>
        <v>89246</v>
      </c>
      <c r="D54" s="6">
        <f t="shared" si="5"/>
        <v>100649</v>
      </c>
      <c r="E54" s="45">
        <f t="shared" si="6"/>
        <v>88.49819029203233</v>
      </c>
      <c r="F54" s="45">
        <f t="shared" si="7"/>
        <v>88.67052827151784</v>
      </c>
      <c r="G54" s="44"/>
      <c r="I54" s="8"/>
    </row>
    <row r="55" spans="1:7" ht="13.5">
      <c r="A55" s="30">
        <v>4</v>
      </c>
      <c r="B55" s="44" t="s">
        <v>195</v>
      </c>
      <c r="C55" s="6">
        <f t="shared" si="4"/>
        <v>84779</v>
      </c>
      <c r="D55" s="6">
        <f t="shared" si="5"/>
        <v>89685</v>
      </c>
      <c r="E55" s="45">
        <f t="shared" si="6"/>
        <v>99.15092684638324</v>
      </c>
      <c r="F55" s="45">
        <f t="shared" si="7"/>
        <v>94.52974298935162</v>
      </c>
      <c r="G55" s="44"/>
    </row>
    <row r="56" spans="1:7" ht="13.5">
      <c r="A56" s="30">
        <v>5</v>
      </c>
      <c r="B56" s="44" t="s">
        <v>130</v>
      </c>
      <c r="C56" s="6">
        <f t="shared" si="4"/>
        <v>61984</v>
      </c>
      <c r="D56" s="6">
        <f t="shared" si="5"/>
        <v>65284</v>
      </c>
      <c r="E56" s="45">
        <f t="shared" si="6"/>
        <v>101.15212637488169</v>
      </c>
      <c r="F56" s="45">
        <f t="shared" si="7"/>
        <v>94.94516267385576</v>
      </c>
      <c r="G56" s="44"/>
    </row>
    <row r="57" spans="1:7" ht="13.5">
      <c r="A57" s="30">
        <v>6</v>
      </c>
      <c r="B57" s="44" t="s">
        <v>199</v>
      </c>
      <c r="C57" s="6">
        <f t="shared" si="4"/>
        <v>56220</v>
      </c>
      <c r="D57" s="6">
        <f t="shared" si="5"/>
        <v>73693</v>
      </c>
      <c r="E57" s="45">
        <f t="shared" si="6"/>
        <v>93.94425506316423</v>
      </c>
      <c r="F57" s="45">
        <f t="shared" si="7"/>
        <v>76.2894711845087</v>
      </c>
      <c r="G57" s="44"/>
    </row>
    <row r="58" spans="1:7" ht="13.5">
      <c r="A58" s="30">
        <v>7</v>
      </c>
      <c r="B58" s="44" t="s">
        <v>197</v>
      </c>
      <c r="C58" s="6">
        <f t="shared" si="4"/>
        <v>52973</v>
      </c>
      <c r="D58" s="6">
        <f t="shared" si="5"/>
        <v>40244</v>
      </c>
      <c r="E58" s="45">
        <f t="shared" si="6"/>
        <v>95.14341649154947</v>
      </c>
      <c r="F58" s="45">
        <f t="shared" si="7"/>
        <v>131.62955968591592</v>
      </c>
      <c r="G58" s="44"/>
    </row>
    <row r="59" spans="1:7" ht="13.5">
      <c r="A59" s="30">
        <v>8</v>
      </c>
      <c r="B59" s="44" t="s">
        <v>214</v>
      </c>
      <c r="C59" s="6">
        <f t="shared" si="4"/>
        <v>48908</v>
      </c>
      <c r="D59" s="6">
        <f t="shared" si="5"/>
        <v>54493</v>
      </c>
      <c r="E59" s="45">
        <f t="shared" si="6"/>
        <v>103.079225240795</v>
      </c>
      <c r="F59" s="45">
        <f t="shared" si="7"/>
        <v>89.75097718973079</v>
      </c>
      <c r="G59" s="44"/>
    </row>
    <row r="60" spans="1:7" ht="13.5">
      <c r="A60" s="30">
        <v>9</v>
      </c>
      <c r="B60" s="116" t="s">
        <v>213</v>
      </c>
      <c r="C60" s="6">
        <f t="shared" si="4"/>
        <v>45975</v>
      </c>
      <c r="D60" s="6">
        <f t="shared" si="5"/>
        <v>51542</v>
      </c>
      <c r="E60" s="45">
        <f t="shared" si="6"/>
        <v>129.65313028764805</v>
      </c>
      <c r="F60" s="45">
        <f t="shared" si="7"/>
        <v>89.19909976329984</v>
      </c>
      <c r="G60" s="44"/>
    </row>
    <row r="61" spans="1:7" ht="14.25" thickBot="1">
      <c r="A61" s="121">
        <v>10</v>
      </c>
      <c r="B61" s="116" t="s">
        <v>204</v>
      </c>
      <c r="C61" s="125">
        <f t="shared" si="4"/>
        <v>45699</v>
      </c>
      <c r="D61" s="125">
        <f t="shared" si="5"/>
        <v>44083</v>
      </c>
      <c r="E61" s="115">
        <f t="shared" si="6"/>
        <v>109.68988526714992</v>
      </c>
      <c r="F61" s="115">
        <f t="shared" si="7"/>
        <v>103.66581221786176</v>
      </c>
      <c r="G61" s="116"/>
    </row>
    <row r="62" spans="1:7" ht="14.25" thickTop="1">
      <c r="A62" s="239"/>
      <c r="B62" s="197" t="s">
        <v>118</v>
      </c>
      <c r="C62" s="240">
        <f t="shared" si="4"/>
        <v>1127973</v>
      </c>
      <c r="D62" s="240">
        <f>SUM(L13)</f>
        <v>1146983</v>
      </c>
      <c r="E62" s="242">
        <f>SUM(C62/L35)*100</f>
        <v>101.79444069925792</v>
      </c>
      <c r="F62" s="242">
        <f t="shared" si="7"/>
        <v>98.34260839088287</v>
      </c>
      <c r="G62" s="256">
        <v>76.4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2007-07-05T09:46:10Z</cp:lastPrinted>
  <dcterms:created xsi:type="dcterms:W3CDTF">2004-08-12T01:21:30Z</dcterms:created>
  <dcterms:modified xsi:type="dcterms:W3CDTF">2007-07-05T09:46:40Z</dcterms:modified>
  <cp:category/>
  <cp:version/>
  <cp:contentType/>
  <cp:contentStatus/>
</cp:coreProperties>
</file>