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" sheetId="13" r:id="rId13"/>
    <sheet name="13・富士支部推移" sheetId="14" r:id="rId14"/>
    <sheet name="14・清水推移" sheetId="15" r:id="rId15"/>
    <sheet name="15・静岡推移" sheetId="16" r:id="rId16"/>
    <sheet name="16・駿遠推移" sheetId="17" r:id="rId17"/>
    <sheet name="17・西部推移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<sst xmlns="http://schemas.openxmlformats.org/spreadsheetml/2006/main" count="1201" uniqueCount="258">
  <si>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</si>
  <si>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</si>
  <si>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</si>
  <si>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</si>
  <si>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</si>
  <si>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</si>
  <si>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</si>
  <si>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</si>
  <si>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</si>
  <si>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</si>
  <si>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</si>
  <si>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</si>
  <si>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</si>
  <si>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</si>
  <si>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</si>
  <si>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</si>
  <si>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</si>
  <si>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</si>
  <si>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</si>
  <si>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</si>
  <si>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</si>
  <si>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</si>
  <si>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</si>
  <si>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</si>
  <si>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</si>
  <si>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</si>
  <si>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</si>
  <si>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</si>
  <si>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</si>
  <si>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</si>
  <si>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</si>
  <si>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</si>
  <si>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</si>
  <si>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</si>
  <si>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</si>
  <si>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</si>
  <si>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</si>
  <si>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</si>
  <si>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</si>
  <si>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</si>
  <si>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</si>
  <si>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</si>
  <si>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</si>
  <si>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</si>
  <si>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</si>
  <si>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</si>
  <si>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</si>
  <si>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</si>
  <si>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</si>
  <si>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</si>
  <si>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</si>
  <si>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</si>
  <si>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</si>
  <si>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</si>
  <si>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</si>
  <si>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</si>
  <si>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</si>
  <si>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</si>
  <si>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</si>
  <si>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</si>
  <si>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</si>
  <si>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</si>
  <si>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</si>
  <si>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</si>
  <si>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</si>
  <si>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</si>
  <si>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</si>
  <si>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</si>
  <si>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</si>
  <si>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</si>
  <si>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</si>
  <si>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</si>
  <si>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</si>
  <si>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</si>
  <si>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</si>
  <si>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</si>
  <si>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</si>
  <si>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</si>
  <si>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鉄鋼</t>
  </si>
  <si>
    <t>雑品</t>
  </si>
  <si>
    <t>化学繊維織物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</si>
  <si>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</si>
  <si>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</si>
  <si>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</si>
  <si>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</si>
  <si>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</si>
  <si>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</si>
  <si>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</si>
  <si>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</si>
  <si>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</si>
  <si>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</si>
  <si>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</si>
  <si>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</si>
  <si>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</si>
  <si>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清水支部</t>
  </si>
  <si>
    <t>清水支部</t>
  </si>
  <si>
    <t>40品目合計</t>
  </si>
  <si>
    <t>西部支部</t>
  </si>
  <si>
    <t>西部支部</t>
  </si>
  <si>
    <t>前月</t>
  </si>
  <si>
    <t>缶詰・びん詰</t>
  </si>
  <si>
    <t>野積倉庫</t>
  </si>
  <si>
    <t>東部支部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</si>
  <si>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</si>
  <si>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</si>
  <si>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</si>
  <si>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</si>
  <si>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</si>
  <si>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</si>
  <si>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</si>
  <si>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</si>
  <si>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</si>
  <si>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</si>
  <si>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</si>
  <si>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その他の織物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</si>
  <si>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</si>
  <si>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</si>
  <si>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</si>
  <si>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</si>
  <si>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</si>
  <si>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</si>
  <si>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</si>
  <si>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</si>
  <si>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</si>
  <si>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</si>
  <si>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</si>
  <si>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</si>
  <si>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</si>
  <si>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</si>
  <si>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</si>
  <si>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</si>
  <si>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</si>
  <si>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22，977 ㎡</t>
  </si>
  <si>
    <t>電気機械</t>
  </si>
  <si>
    <t>前月</t>
  </si>
  <si>
    <t>その他の食料工業品</t>
  </si>
  <si>
    <t>飲料</t>
  </si>
  <si>
    <t>その他の化学工業品</t>
  </si>
  <si>
    <t>その他の日用品</t>
  </si>
  <si>
    <t>その他の農産物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</si>
  <si>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</si>
  <si>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</si>
  <si>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</si>
  <si>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</si>
  <si>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</si>
  <si>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</si>
  <si>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</si>
  <si>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</si>
  <si>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</si>
  <si>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</si>
  <si>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</si>
  <si>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</si>
  <si>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</si>
  <si>
    <t>平成１６年</t>
  </si>
  <si>
    <t>平成１７年</t>
  </si>
  <si>
    <t>平成9年</t>
  </si>
  <si>
    <t>平成10年</t>
  </si>
  <si>
    <t>平成11年</t>
  </si>
  <si>
    <t>平成12年</t>
  </si>
  <si>
    <t>平成13年</t>
  </si>
  <si>
    <t>平成16年</t>
  </si>
  <si>
    <t>保管残高</t>
  </si>
  <si>
    <t>所管面積</t>
  </si>
  <si>
    <t>平成１８年</t>
  </si>
  <si>
    <t>平成１７年</t>
  </si>
  <si>
    <t>平成１８年</t>
  </si>
  <si>
    <t>平成１7年</t>
  </si>
  <si>
    <t>平成１７年</t>
  </si>
  <si>
    <t>平成１６年</t>
  </si>
  <si>
    <t>１月</t>
  </si>
  <si>
    <t>２月</t>
  </si>
  <si>
    <t>３月</t>
  </si>
  <si>
    <t>平成１５年</t>
  </si>
  <si>
    <t>平成１６年</t>
  </si>
  <si>
    <t>平成１７年</t>
  </si>
  <si>
    <t>平成１８年</t>
  </si>
  <si>
    <t>平成１６年</t>
  </si>
  <si>
    <t>平成１７年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</si>
  <si>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</si>
  <si>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</si>
  <si>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</si>
  <si>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</si>
  <si>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</si>
  <si>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</si>
  <si>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</si>
  <si>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</si>
  <si>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</si>
  <si>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</si>
  <si>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</si>
  <si>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</si>
  <si>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</si>
  <si>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</si>
  <si>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</si>
  <si>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</si>
  <si>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</si>
  <si>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</si>
  <si>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</si>
  <si>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</si>
  <si>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</si>
  <si>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</si>
  <si>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</si>
  <si>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</si>
  <si>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</si>
  <si>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</si>
  <si>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</si>
  <si>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</si>
  <si>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</si>
  <si>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</si>
  <si>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</si>
  <si>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</si>
  <si>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</si>
  <si>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</si>
  <si>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</si>
  <si>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</si>
  <si>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</si>
  <si>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</si>
  <si>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</si>
  <si>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</si>
  <si>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</si>
  <si>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</si>
  <si>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</si>
  <si>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</si>
  <si>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</si>
  <si>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ゴム製品</t>
  </si>
  <si>
    <t>会員数</t>
  </si>
  <si>
    <t>-1-</t>
  </si>
  <si>
    <t>平成15年</t>
  </si>
  <si>
    <t>平成14年</t>
  </si>
  <si>
    <t>平成17年</t>
  </si>
  <si>
    <t>平成１９年</t>
  </si>
  <si>
    <t>平成19年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</si>
  <si>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</si>
  <si>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１9年（値）</t>
  </si>
  <si>
    <t>１9年（％）</t>
  </si>
  <si>
    <t>１8年（値）</t>
  </si>
  <si>
    <t>１8年（％）</t>
  </si>
  <si>
    <t>合　　　　計</t>
  </si>
  <si>
    <t>平成19年</t>
  </si>
  <si>
    <t>平成１8年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</si>
  <si>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</si>
  <si>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平成１9年</t>
  </si>
  <si>
    <t>平成１8年</t>
  </si>
  <si>
    <t>平成１8年</t>
  </si>
  <si>
    <t>平成1９年</t>
  </si>
  <si>
    <t>１９年</t>
  </si>
  <si>
    <t>平成1８年</t>
  </si>
  <si>
    <t>１８年</t>
  </si>
  <si>
    <t>1９年</t>
  </si>
  <si>
    <t>1８年</t>
  </si>
  <si>
    <t>（平成１9年2月分倉庫統計）</t>
  </si>
  <si>
    <t>平成19年2月</t>
  </si>
  <si>
    <t>5，068　㎡</t>
  </si>
  <si>
    <r>
      <t>118，088 m</t>
    </r>
    <r>
      <rPr>
        <sz val="8"/>
        <rFont val="ＭＳ Ｐゴシック"/>
        <family val="3"/>
      </rPr>
      <t>3</t>
    </r>
  </si>
  <si>
    <t>6，498 ㎡</t>
  </si>
  <si>
    <r>
      <t>　　　　　　　　　　　　　　　　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</si>
  <si>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その他の織物</t>
  </si>
  <si>
    <t>　　　　　　　　　　　　平成１９年２月末上位１０品目保管残高（県合計）　　　　　　　　　　静岡県倉庫協会</t>
  </si>
  <si>
    <t>化学繊維織物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</si>
</sst>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.25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9.25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75"/>
      <name val="ＭＳ Ｐゴシック"/>
      <family val="3"/>
    </font>
    <font>
      <sz val="16.75"/>
      <name val="ＭＳ Ｐゴシック"/>
      <family val="3"/>
    </font>
    <font>
      <sz val="14.5"/>
      <name val="ＭＳ Ｐゴシック"/>
      <family val="3"/>
    </font>
    <font>
      <sz val="16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15.5"/>
      <name val="ＭＳ Ｐゴシック"/>
      <family val="3"/>
    </font>
    <font>
      <sz val="15"/>
      <name val="ＭＳ Ｐゴシック"/>
      <family val="3"/>
    </font>
    <font>
      <sz val="10.5"/>
      <name val="ＭＳ Ｐゴシック"/>
      <family val="3"/>
    </font>
    <font>
      <sz val="10.7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0.2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25"/>
      <name val="ＭＳ Ｐゴシック"/>
      <family val="3"/>
    </font>
    <font>
      <i/>
      <sz val="8"/>
      <name val="HG丸ｺﾞｼｯｸM-PRO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9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5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0" fontId="0" fillId="4" borderId="0" xfId="0" applyFill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38" fontId="33" fillId="0" borderId="1" xfId="16" applyFont="1" applyBorder="1" applyAlignment="1">
      <alignment/>
    </xf>
    <xf numFmtId="0" fontId="34" fillId="0" borderId="0" xfId="0" applyFont="1" applyAlignment="1">
      <alignment/>
    </xf>
    <xf numFmtId="38" fontId="34" fillId="0" borderId="0" xfId="16" applyFont="1" applyBorder="1" applyAlignment="1">
      <alignment/>
    </xf>
    <xf numFmtId="0" fontId="0" fillId="5" borderId="0" xfId="0" applyFill="1" applyAlignment="1">
      <alignment/>
    </xf>
    <xf numFmtId="0" fontId="3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38" fontId="33" fillId="0" borderId="12" xfId="1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4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3" fillId="0" borderId="1" xfId="0" applyFont="1" applyBorder="1" applyAlignment="1">
      <alignment/>
    </xf>
    <xf numFmtId="0" fontId="15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2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38" fontId="33" fillId="0" borderId="2" xfId="16" applyFont="1" applyFill="1" applyBorder="1" applyAlignment="1">
      <alignment/>
    </xf>
    <xf numFmtId="0" fontId="0" fillId="0" borderId="29" xfId="0" applyBorder="1" applyAlignment="1">
      <alignment horizontal="center"/>
    </xf>
    <xf numFmtId="0" fontId="19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7" fillId="0" borderId="0" xfId="0" applyFont="1" applyAlignment="1">
      <alignment/>
    </xf>
    <xf numFmtId="38" fontId="0" fillId="0" borderId="0" xfId="16" applyFont="1" applyFill="1" applyAlignment="1">
      <alignment/>
    </xf>
    <xf numFmtId="0" fontId="0" fillId="6" borderId="0" xfId="0" applyFill="1" applyAlignment="1">
      <alignment/>
    </xf>
    <xf numFmtId="38" fontId="0" fillId="7" borderId="30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38" fontId="0" fillId="0" borderId="31" xfId="0" applyNumberFormat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8" borderId="1" xfId="0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2" xfId="0" applyNumberFormat="1" applyFill="1" applyBorder="1" applyAlignment="1">
      <alignment/>
    </xf>
    <xf numFmtId="38" fontId="0" fillId="9" borderId="1" xfId="0" applyNumberFormat="1" applyFill="1" applyBorder="1" applyAlignment="1">
      <alignment/>
    </xf>
    <xf numFmtId="0" fontId="33" fillId="8" borderId="1" xfId="0" applyFont="1" applyFill="1" applyBorder="1" applyAlignment="1">
      <alignment/>
    </xf>
    <xf numFmtId="0" fontId="38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3" fillId="2" borderId="1" xfId="0" applyFont="1" applyFill="1" applyBorder="1" applyAlignment="1">
      <alignment/>
    </xf>
    <xf numFmtId="38" fontId="0" fillId="8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9" borderId="31" xfId="16" applyFont="1" applyFill="1" applyBorder="1" applyAlignment="1">
      <alignment/>
    </xf>
    <xf numFmtId="38" fontId="2" fillId="9" borderId="6" xfId="16" applyFont="1" applyFill="1" applyBorder="1" applyAlignment="1">
      <alignment/>
    </xf>
    <xf numFmtId="38" fontId="0" fillId="5" borderId="31" xfId="0" applyNumberFormat="1" applyFill="1" applyBorder="1" applyAlignment="1">
      <alignment/>
    </xf>
    <xf numFmtId="38" fontId="0" fillId="5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0" fontId="12" fillId="5" borderId="0" xfId="0" applyFont="1" applyFill="1" applyAlignment="1">
      <alignment/>
    </xf>
    <xf numFmtId="0" fontId="0" fillId="2" borderId="0" xfId="0" applyFill="1" applyBorder="1" applyAlignment="1">
      <alignment/>
    </xf>
    <xf numFmtId="38" fontId="0" fillId="0" borderId="16" xfId="16" applyFill="1" applyBorder="1" applyAlignment="1">
      <alignment/>
    </xf>
    <xf numFmtId="38" fontId="15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5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4" borderId="1" xfId="0" applyNumberFormat="1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42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6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5" fillId="0" borderId="7" xfId="0" applyFont="1" applyBorder="1" applyAlignment="1">
      <alignment/>
    </xf>
    <xf numFmtId="0" fontId="15" fillId="0" borderId="5" xfId="0" applyFont="1" applyBorder="1" applyAlignment="1">
      <alignment/>
    </xf>
    <xf numFmtId="0" fontId="48" fillId="0" borderId="5" xfId="0" applyFont="1" applyBorder="1" applyAlignment="1">
      <alignment horizontal="left"/>
    </xf>
    <xf numFmtId="0" fontId="15" fillId="0" borderId="8" xfId="0" applyFont="1" applyBorder="1" applyAlignment="1">
      <alignment/>
    </xf>
    <xf numFmtId="0" fontId="15" fillId="0" borderId="0" xfId="0" applyFont="1" applyAlignment="1">
      <alignment/>
    </xf>
    <xf numFmtId="0" fontId="51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15" fillId="0" borderId="35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distributed"/>
    </xf>
    <xf numFmtId="0" fontId="51" fillId="0" borderId="35" xfId="0" applyFont="1" applyBorder="1" applyAlignment="1">
      <alignment/>
    </xf>
    <xf numFmtId="0" fontId="51" fillId="0" borderId="0" xfId="0" applyFont="1" applyAlignment="1">
      <alignment/>
    </xf>
    <xf numFmtId="58" fontId="53" fillId="0" borderId="14" xfId="0" applyNumberFormat="1" applyFont="1" applyBorder="1" applyAlignment="1">
      <alignment/>
    </xf>
    <xf numFmtId="58" fontId="53" fillId="0" borderId="0" xfId="0" applyNumberFormat="1" applyFont="1" applyBorder="1" applyAlignment="1">
      <alignment/>
    </xf>
    <xf numFmtId="58" fontId="53" fillId="0" borderId="35" xfId="0" applyNumberFormat="1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35" xfId="0" applyFont="1" applyBorder="1" applyAlignment="1">
      <alignment/>
    </xf>
    <xf numFmtId="0" fontId="51" fillId="0" borderId="0" xfId="0" applyFont="1" applyFill="1" applyBorder="1" applyAlignment="1">
      <alignment horizontal="left"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35" xfId="0" applyFont="1" applyBorder="1" applyAlignment="1">
      <alignment/>
    </xf>
    <xf numFmtId="0" fontId="51" fillId="0" borderId="0" xfId="0" applyFont="1" applyFill="1" applyAlignment="1">
      <alignment horizontal="left"/>
    </xf>
    <xf numFmtId="58" fontId="53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48" fillId="0" borderId="5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1" fillId="5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8" borderId="0" xfId="0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/>
    </xf>
    <xf numFmtId="0" fontId="51" fillId="6" borderId="0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51" fillId="10" borderId="0" xfId="0" applyFont="1" applyFill="1" applyBorder="1" applyAlignment="1">
      <alignment horizontal="center"/>
    </xf>
    <xf numFmtId="0" fontId="51" fillId="11" borderId="0" xfId="0" applyFont="1" applyFill="1" applyBorder="1" applyAlignment="1">
      <alignment horizontal="center"/>
    </xf>
    <xf numFmtId="0" fontId="51" fillId="12" borderId="0" xfId="0" applyFont="1" applyFill="1" applyBorder="1" applyAlignment="1">
      <alignment horizontal="center"/>
    </xf>
    <xf numFmtId="0" fontId="51" fillId="13" borderId="0" xfId="0" applyFont="1" applyFill="1" applyBorder="1" applyAlignment="1">
      <alignment horizontal="center"/>
    </xf>
    <xf numFmtId="0" fontId="51" fillId="7" borderId="0" xfId="0" applyFont="1" applyFill="1" applyBorder="1" applyAlignment="1">
      <alignment horizontal="center"/>
    </xf>
    <xf numFmtId="0" fontId="51" fillId="14" borderId="0" xfId="0" applyFont="1" applyFill="1" applyBorder="1" applyAlignment="1">
      <alignment horizontal="center"/>
    </xf>
    <xf numFmtId="58" fontId="53" fillId="0" borderId="0" xfId="0" applyNumberFormat="1" applyFont="1" applyBorder="1" applyAlignment="1">
      <alignment horizontal="center"/>
    </xf>
    <xf numFmtId="0" fontId="54" fillId="15" borderId="0" xfId="0" applyFont="1" applyFill="1" applyBorder="1" applyAlignment="1">
      <alignment horizontal="center"/>
    </xf>
    <xf numFmtId="0" fontId="51" fillId="16" borderId="0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7" borderId="0" xfId="0" applyFont="1" applyFill="1" applyBorder="1" applyAlignment="1">
      <alignment horizontal="center"/>
    </xf>
    <xf numFmtId="0" fontId="54" fillId="18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4" fillId="19" borderId="0" xfId="0" applyFont="1" applyFill="1" applyBorder="1" applyAlignment="1">
      <alignment horizontal="center"/>
    </xf>
    <xf numFmtId="0" fontId="51" fillId="0" borderId="9" xfId="0" applyFont="1" applyBorder="1" applyAlignment="1">
      <alignment/>
    </xf>
    <xf numFmtId="0" fontId="51" fillId="0" borderId="36" xfId="0" applyFont="1" applyBorder="1" applyAlignment="1">
      <alignment horizontal="center"/>
    </xf>
    <xf numFmtId="0" fontId="51" fillId="0" borderId="36" xfId="0" applyFont="1" applyBorder="1" applyAlignment="1">
      <alignment horizontal="left"/>
    </xf>
    <xf numFmtId="0" fontId="51" fillId="0" borderId="36" xfId="0" applyFont="1" applyBorder="1" applyAlignment="1">
      <alignment/>
    </xf>
    <xf numFmtId="0" fontId="51" fillId="0" borderId="10" xfId="0" applyFont="1" applyBorder="1" applyAlignment="1">
      <alignment/>
    </xf>
    <xf numFmtId="0" fontId="15" fillId="0" borderId="14" xfId="0" applyFont="1" applyBorder="1" applyAlignment="1">
      <alignment vertical="top"/>
    </xf>
    <xf numFmtId="0" fontId="48" fillId="0" borderId="0" xfId="0" applyFont="1" applyFill="1" applyBorder="1" applyAlignment="1">
      <alignment horizontal="left" vertical="top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vertical="top"/>
    </xf>
    <xf numFmtId="0" fontId="52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5" borderId="32" xfId="0" applyNumberFormat="1" applyFill="1" applyBorder="1" applyAlignment="1">
      <alignment/>
    </xf>
    <xf numFmtId="0" fontId="0" fillId="5" borderId="32" xfId="0" applyFill="1" applyBorder="1" applyAlignment="1">
      <alignment/>
    </xf>
    <xf numFmtId="38" fontId="0" fillId="0" borderId="10" xfId="16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2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0" fontId="34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2" xfId="0" applyFont="1" applyBorder="1" applyAlignment="1">
      <alignment/>
    </xf>
    <xf numFmtId="0" fontId="0" fillId="5" borderId="1" xfId="0" applyFont="1" applyFill="1" applyBorder="1" applyAlignment="1">
      <alignment horizontal="center"/>
    </xf>
    <xf numFmtId="38" fontId="0" fillId="0" borderId="26" xfId="16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4" fillId="2" borderId="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1" xfId="16" applyFill="1" applyBorder="1" applyAlignment="1">
      <alignment/>
    </xf>
    <xf numFmtId="38" fontId="37" fillId="3" borderId="1" xfId="16" applyFont="1" applyFill="1" applyBorder="1" applyAlignment="1">
      <alignment/>
    </xf>
    <xf numFmtId="38" fontId="37" fillId="3" borderId="12" xfId="16" applyFont="1" applyFill="1" applyBorder="1" applyAlignment="1">
      <alignment/>
    </xf>
    <xf numFmtId="38" fontId="37" fillId="3" borderId="38" xfId="16" applyFont="1" applyFill="1" applyBorder="1" applyAlignment="1">
      <alignment/>
    </xf>
    <xf numFmtId="0" fontId="33" fillId="3" borderId="1" xfId="0" applyFont="1" applyFill="1" applyBorder="1" applyAlignment="1">
      <alignment/>
    </xf>
    <xf numFmtId="38" fontId="33" fillId="3" borderId="1" xfId="16" applyFont="1" applyFill="1" applyBorder="1" applyAlignment="1">
      <alignment/>
    </xf>
    <xf numFmtId="38" fontId="33" fillId="3" borderId="2" xfId="16" applyFont="1" applyFill="1" applyBorder="1" applyAlignment="1">
      <alignment/>
    </xf>
    <xf numFmtId="38" fontId="0" fillId="3" borderId="38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0" fillId="0" borderId="0" xfId="0" applyNumberFormat="1" applyFill="1" applyAlignment="1">
      <alignment/>
    </xf>
    <xf numFmtId="38" fontId="37" fillId="3" borderId="0" xfId="16" applyFont="1" applyFill="1" applyAlignment="1">
      <alignment/>
    </xf>
    <xf numFmtId="38" fontId="0" fillId="0" borderId="0" xfId="0" applyNumberFormat="1" applyFill="1" applyBorder="1" applyAlignment="1">
      <alignment/>
    </xf>
    <xf numFmtId="38" fontId="34" fillId="2" borderId="16" xfId="16" applyFont="1" applyFill="1" applyBorder="1" applyAlignment="1">
      <alignment/>
    </xf>
    <xf numFmtId="38" fontId="0" fillId="2" borderId="1" xfId="0" applyNumberFormat="1" applyFill="1" applyBorder="1" applyAlignment="1">
      <alignment/>
    </xf>
    <xf numFmtId="38" fontId="41" fillId="3" borderId="4" xfId="16" applyFont="1" applyFill="1" applyBorder="1" applyAlignment="1">
      <alignment/>
    </xf>
    <xf numFmtId="38" fontId="41" fillId="3" borderId="9" xfId="16" applyFont="1" applyFill="1" applyBorder="1" applyAlignment="1">
      <alignment/>
    </xf>
    <xf numFmtId="38" fontId="41" fillId="3" borderId="5" xfId="16" applyFont="1" applyFill="1" applyBorder="1" applyAlignment="1">
      <alignment/>
    </xf>
    <xf numFmtId="38" fontId="41" fillId="3" borderId="1" xfId="16" applyFont="1" applyFill="1" applyBorder="1" applyAlignment="1">
      <alignment/>
    </xf>
    <xf numFmtId="0" fontId="9" fillId="0" borderId="16" xfId="0" applyFont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0" fillId="6" borderId="4" xfId="0" applyFont="1" applyFill="1" applyBorder="1" applyAlignment="1">
      <alignment horizontal="center"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8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41" fillId="8" borderId="1" xfId="16" applyFont="1" applyFill="1" applyBorder="1" applyAlignment="1">
      <alignment/>
    </xf>
    <xf numFmtId="38" fontId="41" fillId="8" borderId="12" xfId="16" applyFont="1" applyFill="1" applyBorder="1" applyAlignment="1">
      <alignment/>
    </xf>
    <xf numFmtId="38" fontId="41" fillId="8" borderId="13" xfId="16" applyFont="1" applyFill="1" applyBorder="1" applyAlignment="1">
      <alignment/>
    </xf>
    <xf numFmtId="38" fontId="41" fillId="8" borderId="1" xfId="16" applyFont="1" applyFill="1" applyBorder="1" applyAlignment="1">
      <alignment horizontal="right"/>
    </xf>
    <xf numFmtId="38" fontId="41" fillId="8" borderId="2" xfId="16" applyFont="1" applyFill="1" applyBorder="1" applyAlignment="1">
      <alignment horizontal="right"/>
    </xf>
    <xf numFmtId="38" fontId="41" fillId="8" borderId="38" xfId="16" applyFont="1" applyFill="1" applyBorder="1" applyAlignment="1">
      <alignment horizontal="right"/>
    </xf>
    <xf numFmtId="38" fontId="37" fillId="2" borderId="1" xfId="16" applyFont="1" applyFill="1" applyBorder="1" applyAlignment="1">
      <alignment/>
    </xf>
    <xf numFmtId="38" fontId="37" fillId="2" borderId="12" xfId="16" applyFont="1" applyFill="1" applyBorder="1" applyAlignment="1">
      <alignment/>
    </xf>
    <xf numFmtId="38" fontId="37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3" fillId="8" borderId="2" xfId="0" applyFont="1" applyFill="1" applyBorder="1" applyAlignment="1">
      <alignment/>
    </xf>
    <xf numFmtId="0" fontId="33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9" fillId="2" borderId="32" xfId="16" applyFont="1" applyFill="1" applyBorder="1" applyAlignment="1">
      <alignment/>
    </xf>
    <xf numFmtId="38" fontId="33" fillId="3" borderId="12" xfId="16" applyFont="1" applyFill="1" applyBorder="1" applyAlignment="1">
      <alignment/>
    </xf>
    <xf numFmtId="38" fontId="33" fillId="3" borderId="16" xfId="16" applyFont="1" applyFill="1" applyBorder="1" applyAlignment="1">
      <alignment/>
    </xf>
    <xf numFmtId="38" fontId="0" fillId="3" borderId="0" xfId="16" applyFill="1" applyBorder="1" applyAlignment="1">
      <alignment/>
    </xf>
    <xf numFmtId="38" fontId="0" fillId="0" borderId="11" xfId="16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38" fontId="0" fillId="0" borderId="35" xfId="16" applyFill="1" applyBorder="1" applyAlignment="1">
      <alignment/>
    </xf>
    <xf numFmtId="0" fontId="0" fillId="0" borderId="1" xfId="0" applyFill="1" applyBorder="1" applyAlignment="1">
      <alignment horizontal="distributed"/>
    </xf>
    <xf numFmtId="0" fontId="49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50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375"/>
          <c:w val="1"/>
          <c:h val="0.85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 17８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1８２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16652063"/>
        <c:axId val="15650840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6639833"/>
        <c:axId val="59758498"/>
      </c:lineChart>
      <c:catAx>
        <c:axId val="663983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58498"/>
        <c:crossesAt val="100"/>
        <c:auto val="1"/>
        <c:lblOffset val="100"/>
        <c:noMultiLvlLbl val="0"/>
      </c:catAx>
      <c:valAx>
        <c:axId val="59758498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9833"/>
        <c:crossesAt val="1"/>
        <c:crossBetween val="between"/>
        <c:dispUnits/>
        <c:majorUnit val="10"/>
        <c:minorUnit val="2"/>
      </c:valAx>
      <c:catAx>
        <c:axId val="16652063"/>
        <c:scaling>
          <c:orientation val="minMax"/>
        </c:scaling>
        <c:axPos val="b"/>
        <c:delete val="1"/>
        <c:majorTickMark val="in"/>
        <c:minorTickMark val="none"/>
        <c:tickLblPos val="nextTo"/>
        <c:crossAx val="15650840"/>
        <c:crosses val="autoZero"/>
        <c:auto val="1"/>
        <c:lblOffset val="100"/>
        <c:noMultiLvlLbl val="0"/>
      </c:catAx>
      <c:valAx>
        <c:axId val="15650840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52063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東部支部平成１9年2月入庫高上位１０品目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1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19373525"/>
        <c:axId val="40143998"/>
      </c:bar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43998"/>
        <c:crosses val="autoZero"/>
        <c:auto val="1"/>
        <c:lblOffset val="100"/>
        <c:noMultiLvlLbl val="0"/>
      </c:catAx>
      <c:valAx>
        <c:axId val="40143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73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5"/>
          <c:y val="0.1785"/>
          <c:w val="0.0825"/>
          <c:h val="0.08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/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/>
            </c:numRef>
          </c:val>
        </c:ser>
        <c:axId val="25751663"/>
        <c:axId val="30438376"/>
      </c:barChart>
      <c:catAx>
        <c:axId val="25751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38376"/>
        <c:crosses val="autoZero"/>
        <c:auto val="1"/>
        <c:lblOffset val="100"/>
        <c:noMultiLvlLbl val="0"/>
      </c:catAx>
      <c:valAx>
        <c:axId val="304383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51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975"/>
          <c:y val="0.14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清水支部平成１9年2月入庫高上位１０品目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5509929"/>
        <c:axId val="49589362"/>
      </c:barChart>
      <c:catAx>
        <c:axId val="5509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89362"/>
        <c:crosses val="autoZero"/>
        <c:auto val="1"/>
        <c:lblOffset val="100"/>
        <c:noMultiLvlLbl val="0"/>
      </c:catAx>
      <c:valAx>
        <c:axId val="495893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9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75"/>
          <c:y val="0.129"/>
          <c:w val="0.0895"/>
          <c:h val="0.0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/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/>
            </c:numRef>
          </c:val>
        </c:ser>
        <c:axId val="43651075"/>
        <c:axId val="57315356"/>
      </c:barChart>
      <c:catAx>
        <c:axId val="43651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5356"/>
        <c:crosses val="autoZero"/>
        <c:auto val="1"/>
        <c:lblOffset val="100"/>
        <c:noMultiLvlLbl val="0"/>
      </c:catAx>
      <c:valAx>
        <c:axId val="57315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51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"/>
          <c:y val="0.15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駿遠支部平成１9年2月入庫高上位１０品目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46076157"/>
        <c:axId val="12032230"/>
      </c:bar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2230"/>
        <c:crosses val="autoZero"/>
        <c:auto val="1"/>
        <c:lblOffset val="100"/>
        <c:noMultiLvlLbl val="0"/>
      </c:catAx>
      <c:valAx>
        <c:axId val="12032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76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"/>
          <c:y val="0.166"/>
          <c:w val="0.0865"/>
          <c:h val="0.0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西部支部平成１9年2月入庫高上位１０品目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1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/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/>
            </c:numRef>
          </c:val>
        </c:ser>
        <c:axId val="41181207"/>
        <c:axId val="35086544"/>
      </c:bar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86544"/>
        <c:crosses val="autoZero"/>
        <c:auto val="1"/>
        <c:lblOffset val="100"/>
        <c:noMultiLvlLbl val="0"/>
      </c:catAx>
      <c:valAx>
        <c:axId val="350865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81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75"/>
          <c:y val="0.11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475"/>
          <c:w val="1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平成1９年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47343441"/>
        <c:axId val="23437786"/>
      </c:bar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7786"/>
        <c:crosses val="autoZero"/>
        <c:auto val="1"/>
        <c:lblOffset val="100"/>
        <c:noMultiLvlLbl val="0"/>
      </c:catAx>
      <c:valAx>
        <c:axId val="234377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43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75"/>
          <c:y val="0.08775"/>
          <c:w val="0.10425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平成１8年2月保管残高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675"/>
          <c:w val="0.9775"/>
          <c:h val="0.77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CCFFFF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平成１9年2月保管残高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325"/>
          <c:w val="0.9585"/>
          <c:h val="0.755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東部支部平成１9年2月保管残高上位１０品目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0.993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9613483"/>
        <c:axId val="19412484"/>
      </c:barChart>
      <c:catAx>
        <c:axId val="9613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12484"/>
        <c:crosses val="autoZero"/>
        <c:auto val="1"/>
        <c:lblOffset val="100"/>
        <c:noMultiLvlLbl val="0"/>
      </c:catAx>
      <c:valAx>
        <c:axId val="194124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3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65"/>
          <c:y val="0.12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1075"/>
          <c:w val="0.62775"/>
          <c:h val="0.87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富士支部平成１9年2月保管残高上位１０品目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/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/>
            </c:numRef>
          </c:val>
        </c:ser>
        <c:axId val="40494629"/>
        <c:axId val="28907342"/>
      </c:bar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07342"/>
        <c:crosses val="autoZero"/>
        <c:auto val="1"/>
        <c:lblOffset val="100"/>
        <c:noMultiLvlLbl val="0"/>
      </c:catAx>
      <c:valAx>
        <c:axId val="28907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94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1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清水支部平成19年2月保管残高上位１０品目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5"/>
          <c:w val="0.998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58839487"/>
        <c:axId val="59793336"/>
      </c:bar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93336"/>
        <c:crosses val="autoZero"/>
        <c:auto val="1"/>
        <c:lblOffset val="100"/>
        <c:noMultiLvlLbl val="0"/>
      </c:catAx>
      <c:valAx>
        <c:axId val="597933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39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75"/>
          <c:y val="0.10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静岡支部平成１9年2月保管残高上位１０品目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1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/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/>
            </c:numRef>
          </c:val>
        </c:ser>
        <c:axId val="1269113"/>
        <c:axId val="11422018"/>
      </c:barChart>
      <c:catAx>
        <c:axId val="1269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22018"/>
        <c:crosses val="autoZero"/>
        <c:auto val="1"/>
        <c:lblOffset val="100"/>
        <c:noMultiLvlLbl val="0"/>
      </c:catAx>
      <c:valAx>
        <c:axId val="114220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9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75"/>
          <c:y val="0.17725"/>
          <c:w val="0.09175"/>
          <c:h val="0.0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駿遠支部平成19年2月保管残高上位１０品目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75"/>
          <c:w val="1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35689299"/>
        <c:axId val="52768236"/>
      </c:bar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8236"/>
        <c:crosses val="autoZero"/>
        <c:auto val="1"/>
        <c:lblOffset val="100"/>
        <c:noMultiLvlLbl val="0"/>
      </c:catAx>
      <c:valAx>
        <c:axId val="52768236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89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"/>
          <c:y val="0.14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西部支部平成19年2月保管残高上位１０品目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1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/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/>
            </c:numRef>
          </c:val>
        </c:ser>
        <c:axId val="5152077"/>
        <c:axId val="46368694"/>
      </c:barChart>
      <c:catAx>
        <c:axId val="5152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68694"/>
        <c:crosses val="autoZero"/>
        <c:auto val="1"/>
        <c:lblOffset val="100"/>
        <c:noMultiLvlLbl val="0"/>
      </c:catAx>
      <c:valAx>
        <c:axId val="46368694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2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5"/>
          <c:w val="0.99725"/>
          <c:h val="0.928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'12・東部推移'!$A$17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'12・東部推移'!$B$17:$M$17</c:f>
              <c:numCache/>
            </c:numRef>
          </c:val>
          <c:smooth val="0"/>
        </c:ser>
        <c:ser>
          <c:idx val="1"/>
          <c:order val="1"/>
          <c:tx>
            <c:strRef>
              <c:f>'12・東部推移'!$A$18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'12・東部推移'!$B$18:$M$18</c:f>
              <c:numCache/>
            </c:numRef>
          </c:val>
          <c:smooth val="0"/>
        </c:ser>
        <c:ser>
          <c:idx val="2"/>
          <c:order val="2"/>
          <c:tx>
            <c:strRef>
              <c:f>'12・東部推移'!$A$19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'12・東部推移'!$B$19:$M$19</c:f>
              <c:numCache/>
            </c:numRef>
          </c:val>
          <c:smooth val="0"/>
        </c:ser>
        <c:ser>
          <c:idx val="3"/>
          <c:order val="3"/>
          <c:tx>
            <c:strRef>
              <c:f>'12・東部推移'!$A$20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'12・東部推移'!$B$20:$M$20</c:f>
              <c:numCache/>
            </c:numRef>
          </c:val>
          <c:smooth val="0"/>
        </c:ser>
        <c:ser>
          <c:idx val="4"/>
          <c:order val="4"/>
          <c:tx>
            <c:strRef>
              <c:f>'12・東部推移'!$A$21</c:f>
              <c:strCache>
                <c:ptCount val="1"/>
                <c:pt idx="0">
                  <c:v>平成19年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'12・東部推移'!$B$16:$M$16</c:f>
              <c:strCache/>
            </c:strRef>
          </c:cat>
          <c:val>
            <c:numRef>
              <c:f>'12・東部推移'!$B$21:$M$21</c:f>
              <c:numCache/>
            </c:numRef>
          </c:val>
          <c:smooth val="0"/>
        </c:ser>
        <c:marker val="1"/>
        <c:axId val="14665063"/>
        <c:axId val="64876704"/>
      </c:lineChart>
      <c:catAx>
        <c:axId val="146650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6704"/>
        <c:crosses val="autoZero"/>
        <c:auto val="1"/>
        <c:lblOffset val="100"/>
        <c:noMultiLvlLbl val="0"/>
      </c:catAx>
      <c:valAx>
        <c:axId val="64876704"/>
        <c:scaling>
          <c:orientation val="minMax"/>
          <c:max val="12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650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625"/>
          <c:w val="1"/>
          <c:h val="0.903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'12・東部推移'!$A$42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'12・東部推移'!$A$43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'12・東部推移'!$A$44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'12・東部推移'!$A$45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'12・東部推移'!$A$46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'12・東部推移'!$B$41:$M$41</c:f>
              <c:strCache/>
            </c:strRef>
          </c:cat>
          <c:val>
            <c:numRef>
              <c:f>'12・東部推移'!$B$46:$M$46</c:f>
              <c:numCache/>
            </c:numRef>
          </c:val>
          <c:smooth val="0"/>
        </c:ser>
        <c:marker val="1"/>
        <c:axId val="47019425"/>
        <c:axId val="20521642"/>
      </c:lineChart>
      <c:catAx>
        <c:axId val="470194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21642"/>
        <c:crosses val="autoZero"/>
        <c:auto val="1"/>
        <c:lblOffset val="100"/>
        <c:noMultiLvlLbl val="0"/>
      </c:catAx>
      <c:valAx>
        <c:axId val="20521642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194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05"/>
          <c:w val="0.995"/>
          <c:h val="0.909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'12・東部推移'!$A$66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'12・東部推移'!$A$67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'12・東部推移'!$A$68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'12・東部推移'!$A$69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'12・東部推移'!$A$70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'12・東部推移'!$B$65:$M$65</c:f>
              <c:strCache/>
            </c:strRef>
          </c:cat>
          <c:val>
            <c:numRef>
              <c:f>'12・東部推移'!$B$70:$M$70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477051"/>
        <c:axId val="51640276"/>
      </c:lineChart>
      <c:catAx>
        <c:axId val="504770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40276"/>
        <c:crosses val="autoZero"/>
        <c:auto val="1"/>
        <c:lblOffset val="100"/>
        <c:noMultiLvlLbl val="0"/>
      </c:catAx>
      <c:valAx>
        <c:axId val="51640276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7705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7325"/>
          <c:w val="0.988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62109301"/>
        <c:axId val="22112798"/>
      </c:lineChart>
      <c:catAx>
        <c:axId val="621093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12798"/>
        <c:crosses val="autoZero"/>
        <c:auto val="1"/>
        <c:lblOffset val="100"/>
        <c:noMultiLvlLbl val="0"/>
      </c:catAx>
      <c:valAx>
        <c:axId val="22112798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093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2"/>
          <c:w val="0.979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64797455"/>
        <c:axId val="46306184"/>
      </c:lineChart>
      <c:catAx>
        <c:axId val="647974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06184"/>
        <c:crosses val="autoZero"/>
        <c:auto val="1"/>
        <c:lblOffset val="100"/>
        <c:noMultiLvlLbl val="0"/>
      </c:catAx>
      <c:valAx>
        <c:axId val="46306184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9745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平成1９年２月倉庫使用状況(1～3類）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825"/>
          <c:w val="1"/>
          <c:h val="0.87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955571"/>
        <c:axId val="8600140"/>
      </c:bar3DChart>
      <c:catAx>
        <c:axId val="955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00140"/>
        <c:crosses val="autoZero"/>
        <c:auto val="1"/>
        <c:lblOffset val="100"/>
        <c:noMultiLvlLbl val="0"/>
      </c:catAx>
      <c:valAx>
        <c:axId val="86001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5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"/>
          <c:y val="0.122"/>
          <c:w val="0.1155"/>
          <c:h val="0.07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89"/>
          <c:w val="0.99125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/>
            </c:numRef>
          </c:val>
          <c:smooth val="0"/>
        </c:ser>
        <c:marker val="1"/>
        <c:axId val="14102473"/>
        <c:axId val="59813394"/>
      </c:lineChart>
      <c:catAx>
        <c:axId val="141024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13394"/>
        <c:crosses val="autoZero"/>
        <c:auto val="1"/>
        <c:lblOffset val="100"/>
        <c:noMultiLvlLbl val="0"/>
      </c:catAx>
      <c:valAx>
        <c:axId val="59813394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024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0.9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1449635"/>
        <c:axId val="13046716"/>
      </c:lineChart>
      <c:catAx>
        <c:axId val="14496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46716"/>
        <c:crosses val="autoZero"/>
        <c:auto val="1"/>
        <c:lblOffset val="100"/>
        <c:noMultiLvlLbl val="0"/>
      </c:catAx>
      <c:valAx>
        <c:axId val="13046716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963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0.99025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50311581"/>
        <c:axId val="50151046"/>
      </c:lineChart>
      <c:catAx>
        <c:axId val="503115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1158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"/>
          <c:w val="0.991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/>
            </c:numRef>
          </c:val>
          <c:smooth val="0"/>
        </c:ser>
        <c:axId val="48706231"/>
        <c:axId val="35702896"/>
      </c:lineChart>
      <c:catAx>
        <c:axId val="487062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062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0.98725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'15・静岡推移'!$B$24:$M$24</c:f>
              <c:strCache/>
            </c:strRef>
          </c:cat>
          <c:val>
            <c:numRef>
              <c:f>'15・静岡推移'!$B$29:$M$29</c:f>
              <c:numCache/>
            </c:numRef>
          </c:val>
          <c:smooth val="0"/>
        </c:ser>
        <c:marker val="1"/>
        <c:axId val="52890609"/>
        <c:axId val="6253434"/>
      </c:lineChart>
      <c:catAx>
        <c:axId val="528906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9060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125"/>
          <c:w val="0.9807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'15・静岡推移'!$B$53:$M$53</c:f>
              <c:strCache/>
            </c:strRef>
          </c:cat>
          <c:val>
            <c:numRef>
              <c:f>'15・静岡推移'!$B$58:$M$58</c:f>
              <c:numCache/>
            </c:numRef>
          </c:val>
          <c:smooth val="0"/>
        </c:ser>
        <c:marker val="1"/>
        <c:axId val="56280907"/>
        <c:axId val="36766116"/>
      </c:lineChart>
      <c:catAx>
        <c:axId val="562809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809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5"/>
          <c:w val="0.979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'15・静岡推移'!$B$83:$M$83</c:f>
              <c:strCache/>
            </c:strRef>
          </c:cat>
          <c:val>
            <c:numRef>
              <c:f>'15・静岡推移'!$B$88:$M$88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459589"/>
        <c:axId val="25265390"/>
      </c:lineChart>
      <c:catAx>
        <c:axId val="624595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595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"/>
          <c:w val="0.991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26061919"/>
        <c:axId val="33230680"/>
      </c:lineChart>
      <c:catAx>
        <c:axId val="260619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191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75"/>
          <c:w val="0.9962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30640665"/>
        <c:axId val="7330530"/>
      </c:lineChart>
      <c:catAx>
        <c:axId val="306406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30530"/>
        <c:crosses val="autoZero"/>
        <c:auto val="1"/>
        <c:lblOffset val="100"/>
        <c:noMultiLvlLbl val="0"/>
      </c:catAx>
      <c:valAx>
        <c:axId val="7330530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4066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0.998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/>
            </c:numRef>
          </c:val>
          <c:smooth val="0"/>
        </c:ser>
        <c:marker val="1"/>
        <c:axId val="65974771"/>
        <c:axId val="56902028"/>
      </c:lineChart>
      <c:catAx>
        <c:axId val="659747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02028"/>
        <c:crosses val="autoZero"/>
        <c:auto val="1"/>
        <c:lblOffset val="100"/>
        <c:noMultiLvlLbl val="0"/>
      </c:catAx>
      <c:valAx>
        <c:axId val="56902028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7477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76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'3・推移'!$A$56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'3・推移'!$B$56:$M$56</c:f>
              <c:numCache/>
            </c:numRef>
          </c:val>
          <c:smooth val="0"/>
        </c:ser>
        <c:ser>
          <c:idx val="1"/>
          <c:order val="1"/>
          <c:tx>
            <c:strRef>
              <c:f>'3・推移'!$A$57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'3・推移'!$B$57:$M$57</c:f>
              <c:numCache/>
            </c:numRef>
          </c:val>
          <c:smooth val="0"/>
        </c:ser>
        <c:ser>
          <c:idx val="2"/>
          <c:order val="2"/>
          <c:tx>
            <c:strRef>
              <c:f>'3・推移'!$A$58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'3・推移'!$B$58:$M$58</c:f>
              <c:numCache/>
            </c:numRef>
          </c:val>
          <c:smooth val="0"/>
        </c:ser>
        <c:ser>
          <c:idx val="3"/>
          <c:order val="3"/>
          <c:tx>
            <c:strRef>
              <c:f>'3・推移'!$A$59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'3・推移'!$B$59:$M$59</c:f>
              <c:numCache/>
            </c:numRef>
          </c:val>
          <c:smooth val="0"/>
        </c:ser>
        <c:ser>
          <c:idx val="4"/>
          <c:order val="4"/>
          <c:tx>
            <c:strRef>
              <c:f>'3・推移'!$A$60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'3・推移'!$B$60:$M$60</c:f>
              <c:numCache/>
            </c:numRef>
          </c:val>
          <c:smooth val="0"/>
        </c:ser>
        <c:ser>
          <c:idx val="5"/>
          <c:order val="5"/>
          <c:tx>
            <c:strRef>
              <c:f>'3・推移'!$A$151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'3・推移'!$B$55:$M$55</c:f>
              <c:strCache/>
            </c:strRef>
          </c:cat>
          <c:val>
            <c:numRef>
              <c:f>'3・推移'!$B$151:$M$151</c:f>
              <c:numCache/>
            </c:numRef>
          </c:val>
          <c:smooth val="0"/>
        </c:ser>
        <c:marker val="1"/>
        <c:axId val="10292397"/>
        <c:axId val="25522710"/>
      </c:lineChart>
      <c:catAx>
        <c:axId val="102923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22710"/>
        <c:crosses val="autoZero"/>
        <c:auto val="1"/>
        <c:lblOffset val="100"/>
        <c:noMultiLvlLbl val="0"/>
      </c:catAx>
      <c:valAx>
        <c:axId val="25522710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9239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575"/>
          <c:w val="0.99625"/>
          <c:h val="0.9312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'17・西部推移'!$B$24:$M$24</c:f>
              <c:strCache/>
            </c:strRef>
          </c:cat>
          <c:val>
            <c:numRef>
              <c:f>'17・西部推移'!$B$29:$M$29</c:f>
              <c:numCache/>
            </c:numRef>
          </c:val>
          <c:smooth val="0"/>
        </c:ser>
        <c:marker val="1"/>
        <c:axId val="42356205"/>
        <c:axId val="45661526"/>
      </c:lineChart>
      <c:catAx>
        <c:axId val="423562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1526"/>
        <c:crosses val="autoZero"/>
        <c:auto val="1"/>
        <c:lblOffset val="100"/>
        <c:noMultiLvlLbl val="0"/>
      </c:catAx>
      <c:valAx>
        <c:axId val="45661526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5620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225"/>
          <c:w val="0.98625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'17・西部推移'!$B$53:$M$53</c:f>
              <c:strCache/>
            </c:strRef>
          </c:cat>
          <c:val>
            <c:numRef>
              <c:f>'17・西部推移'!$B$58:$M$58</c:f>
              <c:numCache/>
            </c:numRef>
          </c:val>
          <c:smooth val="0"/>
        </c:ser>
        <c:marker val="1"/>
        <c:axId val="8300551"/>
        <c:axId val="7596096"/>
      </c:lineChart>
      <c:catAx>
        <c:axId val="83005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0055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1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'17・西部推移'!$B$83:$M$83</c:f>
              <c:strCache/>
            </c:strRef>
          </c:cat>
          <c:val>
            <c:numRef>
              <c:f>'17・西部推移'!$B$88:$M$88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56001"/>
        <c:axId val="11304010"/>
      </c:lineChart>
      <c:catAx>
        <c:axId val="12560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60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>
        <c:manualLayout>
          <c:xMode val="factor"/>
          <c:yMode val="factor"/>
          <c:x val="-0.01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5925"/>
          <c:w val="0.96525"/>
          <c:h val="0.940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'3・推移'!$B$26:$M$26</c:f>
              <c:numCache/>
            </c:numRef>
          </c:val>
          <c:smooth val="0"/>
        </c:ser>
        <c:ser>
          <c:idx val="1"/>
          <c:order val="1"/>
          <c:tx>
            <c:strRef>
              <c:f>'3・推移'!$A$27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'3・推移'!$B$27:$M$27</c:f>
              <c:numCache/>
            </c:numRef>
          </c:val>
          <c:smooth val="0"/>
        </c:ser>
        <c:ser>
          <c:idx val="2"/>
          <c:order val="2"/>
          <c:tx>
            <c:strRef>
              <c:f>'3・推移'!$A$28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'3・推移'!$B$28:$M$28</c:f>
              <c:numCache/>
            </c:numRef>
          </c:val>
          <c:smooth val="0"/>
        </c:ser>
        <c:ser>
          <c:idx val="3"/>
          <c:order val="3"/>
          <c:tx>
            <c:strRef>
              <c:f>'3・推移'!$A$29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'3・推移'!$B$29:$M$29</c:f>
              <c:numCache/>
            </c:numRef>
          </c:val>
          <c:smooth val="0"/>
        </c:ser>
        <c:ser>
          <c:idx val="4"/>
          <c:order val="4"/>
          <c:tx>
            <c:strRef>
              <c:f>'3・推移'!$A$30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'3・推移'!$B$30:$M$30</c:f>
              <c:numCache/>
            </c:numRef>
          </c:val>
          <c:smooth val="0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73600"/>
        <c:crosses val="autoZero"/>
        <c:auto val="1"/>
        <c:lblOffset val="100"/>
        <c:noMultiLvlLbl val="0"/>
      </c:catAx>
      <c:valAx>
        <c:axId val="54073600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77799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"/>
          <c:w val="0.974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'3・推移'!$A$86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'3・推移'!$A$87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'3・推移'!$A$88</c:f>
              <c:strCache>
                <c:ptCount val="1"/>
                <c:pt idx="0">
                  <c:v>平成１7年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'3・推移'!$A$89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'3・推移'!$A$90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900353"/>
        <c:axId val="17885450"/>
      </c:lineChart>
      <c:catAx>
        <c:axId val="169003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450"/>
        <c:crosses val="autoZero"/>
        <c:auto val="1"/>
        <c:lblOffset val="100"/>
        <c:noMultiLvlLbl val="0"/>
      </c:catAx>
      <c:valAx>
        <c:axId val="17885450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00353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"/>
          <c:w val="0.992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26751323"/>
        <c:axId val="39435316"/>
      </c:bar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5316"/>
        <c:crosses val="autoZero"/>
        <c:auto val="1"/>
        <c:lblOffset val="100"/>
        <c:noMultiLvlLbl val="0"/>
      </c:catAx>
      <c:valAx>
        <c:axId val="39435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1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07025"/>
          <c:w val="0.08675"/>
          <c:h val="0.07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平成19年2月入庫高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42"/>
          <c:w val="0.915"/>
          <c:h val="0.728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平成18年2月入庫高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175"/>
          <c:w val="0.8885"/>
          <c:h val="0.757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FFFFCC"/>
              </a:fgClr>
              <a:bgClr>
                <a:srgbClr val="CC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3"/>
            <c:spPr>
              <a:pattFill prst="pct90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0.4825</cdr:y>
    </cdr:from>
    <cdr:to>
      <cdr:x>0.65425</cdr:x>
      <cdr:y>0.5315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2057400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728，381トン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0.472</cdr:y>
    </cdr:from>
    <cdr:to>
      <cdr:x>0.65225</cdr:x>
      <cdr:y>0.51675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0250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701，050トン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</cdr:x>
      <cdr:y>0</cdr:y>
    </cdr:from>
    <cdr:to>
      <cdr:x>0.90475</cdr:x>
      <cdr:y>0.0615</cdr:y>
    </cdr:to>
    <cdr:sp>
      <cdr:nvSpPr>
        <cdr:cNvPr id="1" name="TextBox 1"/>
        <cdr:cNvSpPr txBox="1">
          <a:spLocks noChangeArrowheads="1"/>
        </cdr:cNvSpPr>
      </cdr:nvSpPr>
      <cdr:spPr>
        <a:xfrm>
          <a:off x="5514975" y="0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0.015</cdr:y>
    </cdr:from>
    <cdr:to>
      <cdr:x>0.982</cdr:x>
      <cdr:y>0.078</cdr:y>
    </cdr:to>
    <cdr:sp>
      <cdr:nvSpPr>
        <cdr:cNvPr id="1" name="TextBox 1"/>
        <cdr:cNvSpPr txBox="1">
          <a:spLocks noChangeArrowheads="1"/>
        </cdr:cNvSpPr>
      </cdr:nvSpPr>
      <cdr:spPr>
        <a:xfrm>
          <a:off x="6076950" y="47625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0.00575</cdr:y>
    </cdr:from>
    <cdr:to>
      <cdr:x>0.96125</cdr:x>
      <cdr:y>0.0705</cdr:y>
    </cdr:to>
    <cdr:sp>
      <cdr:nvSpPr>
        <cdr:cNvPr id="1" name="TextBox 1"/>
        <cdr:cNvSpPr txBox="1">
          <a:spLocks noChangeArrowheads="1"/>
        </cdr:cNvSpPr>
      </cdr:nvSpPr>
      <cdr:spPr>
        <a:xfrm>
          <a:off x="5800725" y="9525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0.01725</cdr:y>
    </cdr:from>
    <cdr:to>
      <cdr:x>0.98425</cdr:x>
      <cdr:y>0.077</cdr:y>
    </cdr:to>
    <cdr:sp>
      <cdr:nvSpPr>
        <cdr:cNvPr id="1" name="TextBox 1"/>
        <cdr:cNvSpPr txBox="1">
          <a:spLocks noChangeArrowheads="1"/>
        </cdr:cNvSpPr>
      </cdr:nvSpPr>
      <cdr:spPr>
        <a:xfrm>
          <a:off x="5934075" y="57150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57825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</cdr:x>
      <cdr:y>0.009</cdr:y>
    </cdr:from>
    <cdr:to>
      <cdr:x>0.91925</cdr:x>
      <cdr:y>0.07175</cdr:y>
    </cdr:to>
    <cdr:sp>
      <cdr:nvSpPr>
        <cdr:cNvPr id="1" name="TextBox 1"/>
        <cdr:cNvSpPr txBox="1">
          <a:spLocks noChangeArrowheads="1"/>
        </cdr:cNvSpPr>
      </cdr:nvSpPr>
      <cdr:spPr>
        <a:xfrm>
          <a:off x="5600700" y="28575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0.02175</cdr:y>
    </cdr:from>
    <cdr:to>
      <cdr:x>0.74325</cdr:x>
      <cdr:y>0.089</cdr:y>
    </cdr:to>
    <cdr:sp>
      <cdr:nvSpPr>
        <cdr:cNvPr id="1" name="TextBox 2"/>
        <cdr:cNvSpPr txBox="1">
          <a:spLocks noChangeArrowheads="1"/>
        </cdr:cNvSpPr>
      </cdr:nvSpPr>
      <cdr:spPr>
        <a:xfrm>
          <a:off x="2524125" y="123825"/>
          <a:ext cx="46863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平成19年2月所管面積（1～3類）と保管残高・会員数の推移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0.7515</cdr:x>
      <cdr:y>0.0555</cdr:y>
    </cdr:from>
    <cdr:to>
      <cdr:x>0.90625</cdr:x>
      <cdr:y>0.1225</cdr:y>
    </cdr:to>
    <cdr:sp>
      <cdr:nvSpPr>
        <cdr:cNvPr id="2" name="TextBox 3"/>
        <cdr:cNvSpPr txBox="1">
          <a:spLocks noChangeArrowheads="1"/>
        </cdr:cNvSpPr>
      </cdr:nvSpPr>
      <cdr:spPr>
        <a:xfrm>
          <a:off x="7286625" y="314325"/>
          <a:ext cx="15049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0.4615</cdr:x>
      <cdr:y>0.20875</cdr:y>
    </cdr:from>
    <cdr:to>
      <cdr:x>0.7125</cdr:x>
      <cdr:y>0.283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0" y="1200150"/>
          <a:ext cx="24384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所　管　面　積　（12月末）</a:t>
          </a:r>
        </a:p>
      </cdr:txBody>
    </cdr:sp>
  </cdr:relSizeAnchor>
  <cdr:relSizeAnchor xmlns:cdr="http://schemas.openxmlformats.org/drawingml/2006/chartDrawing">
    <cdr:from>
      <cdr:x>0.6375</cdr:x>
      <cdr:y>0.83475</cdr:y>
    </cdr:from>
    <cdr:to>
      <cdr:x>0.858</cdr:x>
      <cdr:y>0.88075</cdr:y>
    </cdr:to>
    <cdr:sp>
      <cdr:nvSpPr>
        <cdr:cNvPr id="4" name="TextBox 5"/>
        <cdr:cNvSpPr txBox="1">
          <a:spLocks noChangeArrowheads="1"/>
        </cdr:cNvSpPr>
      </cdr:nvSpPr>
      <cdr:spPr>
        <a:xfrm>
          <a:off x="6181725" y="4810125"/>
          <a:ext cx="21431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</a:t>
          </a:r>
        </a:p>
      </cdr:txBody>
    </cdr:sp>
  </cdr:relSizeAnchor>
  <cdr:relSizeAnchor xmlns:cdr="http://schemas.openxmlformats.org/drawingml/2006/chartDrawing">
    <cdr:from>
      <cdr:x>0.897</cdr:x>
      <cdr:y>0.0555</cdr:y>
    </cdr:from>
    <cdr:to>
      <cdr:x>0.99975</cdr:x>
      <cdr:y>0.122</cdr:y>
    </cdr:to>
    <cdr:sp>
      <cdr:nvSpPr>
        <cdr:cNvPr id="5" name="TextBox 7"/>
        <cdr:cNvSpPr txBox="1">
          <a:spLocks noChangeArrowheads="1"/>
        </cdr:cNvSpPr>
      </cdr:nvSpPr>
      <cdr:spPr>
        <a:xfrm>
          <a:off x="8705850" y="314325"/>
          <a:ext cx="10001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</cdr:y>
    </cdr:from>
    <cdr:to>
      <cdr:x>0.98075</cdr:x>
      <cdr:y>0.06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0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0.53525</cdr:y>
    </cdr:from>
    <cdr:to>
      <cdr:x>0.62825</cdr:x>
      <cdr:y>0.5775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0300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1，107，169トン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0.36625</cdr:x>
      <cdr:y>0.5265</cdr:y>
    </cdr:from>
    <cdr:to>
      <cdr:x>0.627</cdr:x>
      <cdr:y>0.56875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362200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1，102，478トン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0.8345</cdr:x>
      <cdr:y>0.0145</cdr:y>
    </cdr:from>
    <cdr:to>
      <cdr:x>0.98775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962650" y="47625"/>
          <a:ext cx="1095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</cdr:x>
      <cdr:y>0.0155</cdr:y>
    </cdr:from>
    <cdr:to>
      <cdr:x>0.957</cdr:x>
      <cdr:y>0.0765</cdr:y>
    </cdr:to>
    <cdr:sp>
      <cdr:nvSpPr>
        <cdr:cNvPr id="1" name="TextBox 1"/>
        <cdr:cNvSpPr txBox="1">
          <a:spLocks noChangeArrowheads="1"/>
        </cdr:cNvSpPr>
      </cdr:nvSpPr>
      <cdr:spPr>
        <a:xfrm>
          <a:off x="5838825" y="47625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0.00925</cdr:y>
    </cdr:from>
    <cdr:to>
      <cdr:x>0.9925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5981700" y="28575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</cdr:x>
      <cdr:y>0</cdr:y>
    </cdr:from>
    <cdr:to>
      <cdr:x>0.927</cdr:x>
      <cdr:y>0.063</cdr:y>
    </cdr:to>
    <cdr:sp>
      <cdr:nvSpPr>
        <cdr:cNvPr id="1" name="TextBox 1"/>
        <cdr:cNvSpPr txBox="1">
          <a:spLocks noChangeArrowheads="1"/>
        </cdr:cNvSpPr>
      </cdr:nvSpPr>
      <cdr:spPr>
        <a:xfrm>
          <a:off x="5534025" y="0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705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0.8245</cdr:x>
      <cdr:y>0.02175</cdr:y>
    </cdr:from>
    <cdr:to>
      <cdr:x>0.97775</cdr:x>
      <cdr:y>0.08675</cdr:y>
    </cdr:to>
    <cdr:sp>
      <cdr:nvSpPr>
        <cdr:cNvPr id="1" name="TextBox 1"/>
        <cdr:cNvSpPr txBox="1">
          <a:spLocks noChangeArrowheads="1"/>
        </cdr:cNvSpPr>
      </cdr:nvSpPr>
      <cdr:spPr>
        <a:xfrm>
          <a:off x="5895975" y="66675"/>
          <a:ext cx="1095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0.018</cdr:y>
    </cdr:from>
    <cdr:to>
      <cdr:x>0.986</cdr:x>
      <cdr:y>0.077</cdr:y>
    </cdr:to>
    <cdr:sp>
      <cdr:nvSpPr>
        <cdr:cNvPr id="1" name="TextBox 1"/>
        <cdr:cNvSpPr txBox="1">
          <a:spLocks noChangeArrowheads="1"/>
        </cdr:cNvSpPr>
      </cdr:nvSpPr>
      <cdr:spPr>
        <a:xfrm>
          <a:off x="6048375" y="5715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0.6905</cdr:y>
    </cdr:from>
    <cdr:to>
      <cdr:x>0.999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72402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0.136</cdr:x>
      <cdr:y>0.51675</cdr:y>
    </cdr:from>
    <cdr:to>
      <cdr:x>0.20825</cdr:x>
      <cdr:y>0.58525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128587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0.92675</cdr:x>
      <cdr:y>0.48575</cdr:y>
    </cdr:from>
    <cdr:to>
      <cdr:x>0.999</cdr:x>
      <cdr:y>0.55425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120967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0.92675</cdr:x>
      <cdr:y>0.65575</cdr:y>
    </cdr:from>
    <cdr:to>
      <cdr:x>0.999</cdr:x>
      <cdr:y>0.72425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63830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505075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0.84275</cdr:x>
      <cdr:y>0</cdr:y>
    </cdr:from>
    <cdr:to>
      <cdr:x>0.97825</cdr:x>
      <cdr:y>0.07975</cdr:y>
    </cdr:to>
    <cdr:sp>
      <cdr:nvSpPr>
        <cdr:cNvPr id="6" name="TextBox 6"/>
        <cdr:cNvSpPr txBox="1">
          <a:spLocks noChangeArrowheads="1"/>
        </cdr:cNvSpPr>
      </cdr:nvSpPr>
      <cdr:spPr>
        <a:xfrm>
          <a:off x="6334125" y="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0.92675</cdr:x>
      <cdr:y>0.58625</cdr:y>
    </cdr:from>
    <cdr:to>
      <cdr:x>0.999</cdr:x>
      <cdr:y>0.65475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46685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0.60375</cdr:y>
    </cdr:from>
    <cdr:to>
      <cdr:x>1</cdr:x>
      <cdr:y>0.66525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67640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0.92775</cdr:x>
      <cdr:y>0.54125</cdr:y>
    </cdr:from>
    <cdr:to>
      <cdr:x>1</cdr:x>
      <cdr:y>0.60275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50495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0.13225</cdr:x>
      <cdr:y>0.45775</cdr:y>
    </cdr:from>
    <cdr:to>
      <cdr:x>0.20175</cdr:x>
      <cdr:y>0.51925</cdr:y>
    </cdr:to>
    <cdr:sp>
      <cdr:nvSpPr>
        <cdr:cNvPr id="3" name="TextBox 3"/>
        <cdr:cNvSpPr txBox="1">
          <a:spLocks noChangeArrowheads="1"/>
        </cdr:cNvSpPr>
      </cdr:nvSpPr>
      <cdr:spPr>
        <a:xfrm>
          <a:off x="990600" y="12763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0.92775</cdr:x>
      <cdr:y>0.45775</cdr:y>
    </cdr:from>
    <cdr:to>
      <cdr:x>1</cdr:x>
      <cdr:y>0.51925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27635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0.84075</cdr:x>
      <cdr:y>0.025</cdr:y>
    </cdr:from>
    <cdr:to>
      <cdr:x>0.985</cdr:x>
      <cdr:y>0.1</cdr:y>
    </cdr:to>
    <cdr:sp>
      <cdr:nvSpPr>
        <cdr:cNvPr id="5" name="TextBox 5"/>
        <cdr:cNvSpPr txBox="1">
          <a:spLocks noChangeArrowheads="1"/>
        </cdr:cNvSpPr>
      </cdr:nvSpPr>
      <cdr:spPr>
        <a:xfrm>
          <a:off x="6324600" y="66675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0.92775</cdr:x>
      <cdr:y>0.6665</cdr:y>
    </cdr:from>
    <cdr:to>
      <cdr:x>1</cdr:x>
      <cdr:y>0.728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185737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0.95125</cdr:x>
      <cdr:y>0.59075</cdr:y>
    </cdr:from>
    <cdr:to>
      <cdr:x>1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1657350"/>
          <a:ext cx="657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
平成１６年
年</a:t>
          </a:r>
        </a:p>
      </cdr:txBody>
    </cdr:sp>
  </cdr:relSizeAnchor>
  <cdr:relSizeAnchor xmlns:cdr="http://schemas.openxmlformats.org/drawingml/2006/chartDrawing">
    <cdr:from>
      <cdr:x>0.94375</cdr:x>
      <cdr:y>0.45925</cdr:y>
    </cdr:from>
    <cdr:to>
      <cdr:x>1</cdr:x>
      <cdr:y>0.5405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285875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0.1405</cdr:x>
      <cdr:y>0.492</cdr:y>
    </cdr:from>
    <cdr:to>
      <cdr:x>0.23775</cdr:x>
      <cdr:y>0.57325</cdr:y>
    </cdr:to>
    <cdr:sp>
      <cdr:nvSpPr>
        <cdr:cNvPr id="3" name="TextBox 3"/>
        <cdr:cNvSpPr txBox="1">
          <a:spLocks noChangeArrowheads="1"/>
        </cdr:cNvSpPr>
      </cdr:nvSpPr>
      <cdr:spPr>
        <a:xfrm>
          <a:off x="1057275" y="1381125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0.94375</cdr:x>
      <cdr:y>0.525</cdr:y>
    </cdr:from>
    <cdr:to>
      <cdr:x>1</cdr:x>
      <cdr:y>0.60625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1466850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0.99975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80035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0.8455</cdr:x>
      <cdr:y>0.02475</cdr:y>
    </cdr:from>
    <cdr:to>
      <cdr:x>1</cdr:x>
      <cdr:y>0.1265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66675"/>
          <a:ext cx="14478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0.94375</cdr:x>
      <cdr:y>0.39425</cdr:y>
    </cdr:from>
    <cdr:to>
      <cdr:x>1</cdr:x>
      <cdr:y>0.4755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104900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571500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9050" y="28575"/>
        <a:ext cx="7524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12</xdr:col>
      <xdr:colOff>561975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7277100"/>
        <a:ext cx="7534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0.64</cdr:y>
    </cdr:from>
    <cdr:to>
      <cdr:x>0.99925</cdr:x>
      <cdr:y>0.6995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83832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0.70075</cdr:y>
    </cdr:from>
    <cdr:to>
      <cdr:x>0.99925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6962775" y="200977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0.12425</cdr:x>
      <cdr:y>0.5665</cdr:y>
    </cdr:from>
    <cdr:to>
      <cdr:x>0.20925</cdr:x>
      <cdr:y>0.62275</cdr:y>
    </cdr:to>
    <cdr:sp>
      <cdr:nvSpPr>
        <cdr:cNvPr id="4" name="TextBox 4"/>
        <cdr:cNvSpPr txBox="1">
          <a:spLocks noChangeArrowheads="1"/>
        </cdr:cNvSpPr>
      </cdr:nvSpPr>
      <cdr:spPr>
        <a:xfrm>
          <a:off x="933450" y="1628775"/>
          <a:ext cx="638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
</a:t>
          </a:r>
        </a:p>
      </cdr:txBody>
    </cdr:sp>
  </cdr:relSizeAnchor>
  <cdr:relSizeAnchor xmlns:cdr="http://schemas.openxmlformats.org/drawingml/2006/chartDrawing">
    <cdr:from>
      <cdr:x>0.91675</cdr:x>
      <cdr:y>0.5635</cdr:y>
    </cdr:from>
    <cdr:to>
      <cdr:x>0.99925</cdr:x>
      <cdr:y>0.63625</cdr:y>
    </cdr:to>
    <cdr:sp>
      <cdr:nvSpPr>
        <cdr:cNvPr id="5" name="TextBox 5"/>
        <cdr:cNvSpPr txBox="1">
          <a:spLocks noChangeArrowheads="1"/>
        </cdr:cNvSpPr>
      </cdr:nvSpPr>
      <cdr:spPr>
        <a:xfrm>
          <a:off x="6886575" y="1619250"/>
          <a:ext cx="619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0.842</cdr:x>
      <cdr:y>0</cdr:y>
    </cdr:from>
    <cdr:to>
      <cdr:x>0.9865</cdr:x>
      <cdr:y>0.07275</cdr:y>
    </cdr:to>
    <cdr:sp>
      <cdr:nvSpPr>
        <cdr:cNvPr id="6" name="TextBox 6"/>
        <cdr:cNvSpPr txBox="1">
          <a:spLocks noChangeArrowheads="1"/>
        </cdr:cNvSpPr>
      </cdr:nvSpPr>
      <cdr:spPr>
        <a:xfrm>
          <a:off x="6324600" y="0"/>
          <a:ext cx="10858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</cdr:x>
      <cdr:y>0.50275</cdr:y>
    </cdr:from>
    <cdr:to>
      <cdr:x>0.99825</cdr:x>
      <cdr:y>0.56225</cdr:y>
    </cdr:to>
    <cdr:sp>
      <cdr:nvSpPr>
        <cdr:cNvPr id="7" name="TextBox 7"/>
        <cdr:cNvSpPr txBox="1">
          <a:spLocks noChangeArrowheads="1"/>
        </cdr:cNvSpPr>
      </cdr:nvSpPr>
      <cdr:spPr>
        <a:xfrm>
          <a:off x="6953250" y="143827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0.9275</cdr:x>
      <cdr:y>0.6025</cdr:y>
    </cdr:from>
    <cdr:to>
      <cdr:x>0.9995</cdr:x>
      <cdr:y>0.667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160020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479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0.72925</cdr:y>
    </cdr:from>
    <cdr:to>
      <cdr:x>0.995</cdr:x>
      <cdr:y>0.79375</cdr:y>
    </cdr:to>
    <cdr:sp>
      <cdr:nvSpPr>
        <cdr:cNvPr id="3" name="TextBox 4"/>
        <cdr:cNvSpPr txBox="1">
          <a:spLocks noChangeArrowheads="1"/>
        </cdr:cNvSpPr>
      </cdr:nvSpPr>
      <cdr:spPr>
        <a:xfrm>
          <a:off x="6953250" y="193357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0.1465</cdr:x>
      <cdr:y>0.52675</cdr:y>
    </cdr:from>
    <cdr:to>
      <cdr:x>0.2185</cdr:x>
      <cdr:y>0.59125</cdr:y>
    </cdr:to>
    <cdr:sp>
      <cdr:nvSpPr>
        <cdr:cNvPr id="4" name="TextBox 5"/>
        <cdr:cNvSpPr txBox="1">
          <a:spLocks noChangeArrowheads="1"/>
        </cdr:cNvSpPr>
      </cdr:nvSpPr>
      <cdr:spPr>
        <a:xfrm>
          <a:off x="1095375" y="139065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0.8415</cdr:x>
      <cdr:y>0</cdr:y>
    </cdr:from>
    <cdr:to>
      <cdr:x>0.9855</cdr:x>
      <cdr:y>0.07875</cdr:y>
    </cdr:to>
    <cdr:sp>
      <cdr:nvSpPr>
        <cdr:cNvPr id="5" name="TextBox 6"/>
        <cdr:cNvSpPr txBox="1">
          <a:spLocks noChangeArrowheads="1"/>
        </cdr:cNvSpPr>
      </cdr:nvSpPr>
      <cdr:spPr>
        <a:xfrm>
          <a:off x="6334125" y="0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</cdr:x>
      <cdr:y>0.6605</cdr:y>
    </cdr:from>
    <cdr:to>
      <cdr:x>0.995</cdr:x>
      <cdr:y>0.725</cdr:y>
    </cdr:to>
    <cdr:sp>
      <cdr:nvSpPr>
        <cdr:cNvPr id="6" name="TextBox 7"/>
        <cdr:cNvSpPr txBox="1">
          <a:spLocks noChangeArrowheads="1"/>
        </cdr:cNvSpPr>
      </cdr:nvSpPr>
      <cdr:spPr>
        <a:xfrm>
          <a:off x="6953250" y="175260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0.91725</cdr:x>
      <cdr:y>0.52525</cdr:y>
    </cdr:from>
    <cdr:to>
      <cdr:x>0.99475</cdr:x>
      <cdr:y>0.615</cdr:y>
    </cdr:to>
    <cdr:sp>
      <cdr:nvSpPr>
        <cdr:cNvPr id="7" name="TextBox 8"/>
        <cdr:cNvSpPr txBox="1">
          <a:spLocks noChangeArrowheads="1"/>
        </cdr:cNvSpPr>
      </cdr:nvSpPr>
      <cdr:spPr>
        <a:xfrm>
          <a:off x="6905625" y="1390650"/>
          <a:ext cx="5810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0.51725</cdr:y>
    </cdr:from>
    <cdr:to>
      <cdr:x>0.559</cdr:x>
      <cdr:y>0.56075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71725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２,０７２,６８３㎡</a:t>
          </a:r>
        </a:p>
      </cdr:txBody>
    </cdr:sp>
  </cdr:relSizeAnchor>
  <cdr:relSizeAnchor xmlns:cdr="http://schemas.openxmlformats.org/drawingml/2006/chartDrawing">
    <cdr:from>
      <cdr:x>0.3325</cdr:x>
      <cdr:y>0.0335</cdr:y>
    </cdr:from>
    <cdr:to>
      <cdr:x>0.66175</cdr:x>
      <cdr:y>0.079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52400"/>
          <a:ext cx="2085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平成１9年2月所管面積（1～3類）</a:t>
          </a:r>
        </a:p>
      </cdr:txBody>
    </cdr:sp>
  </cdr:relSizeAnchor>
  <cdr:relSizeAnchor xmlns:cdr="http://schemas.openxmlformats.org/drawingml/2006/chartDrawing">
    <cdr:from>
      <cdr:x>0.80425</cdr:x>
      <cdr:y>0.03075</cdr:y>
    </cdr:from>
    <cdr:to>
      <cdr:x>0.98775</cdr:x>
      <cdr:y>0.08675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33350"/>
          <a:ext cx="1162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0.6345</cdr:y>
    </cdr:from>
    <cdr:to>
      <cdr:x>0.992</cdr:x>
      <cdr:y>0.695</cdr:y>
    </cdr:to>
    <cdr:sp>
      <cdr:nvSpPr>
        <cdr:cNvPr id="1" name="TextBox 1"/>
        <cdr:cNvSpPr txBox="1">
          <a:spLocks noChangeArrowheads="1"/>
        </cdr:cNvSpPr>
      </cdr:nvSpPr>
      <cdr:spPr>
        <a:xfrm>
          <a:off x="6877050" y="180022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0.13975</cdr:x>
      <cdr:y>0.6345</cdr:y>
    </cdr:from>
    <cdr:to>
      <cdr:x>0.21225</cdr:x>
      <cdr:y>0.695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180022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0.92525</cdr:x>
      <cdr:y>0.52025</cdr:y>
    </cdr:from>
    <cdr:to>
      <cdr:x>0.99775</cdr:x>
      <cdr:y>0.58075</cdr:y>
    </cdr:to>
    <cdr:sp>
      <cdr:nvSpPr>
        <cdr:cNvPr id="3" name="TextBox 3"/>
        <cdr:cNvSpPr txBox="1">
          <a:spLocks noChangeArrowheads="1"/>
        </cdr:cNvSpPr>
      </cdr:nvSpPr>
      <cdr:spPr>
        <a:xfrm>
          <a:off x="6924675" y="147637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0.92525</cdr:x>
      <cdr:y>0.66825</cdr:y>
    </cdr:from>
    <cdr:to>
      <cdr:x>0.99775</cdr:x>
      <cdr:y>0.72875</cdr:y>
    </cdr:to>
    <cdr:sp>
      <cdr:nvSpPr>
        <cdr:cNvPr id="4" name="TextBox 4"/>
        <cdr:cNvSpPr txBox="1">
          <a:spLocks noChangeArrowheads="1"/>
        </cdr:cNvSpPr>
      </cdr:nvSpPr>
      <cdr:spPr>
        <a:xfrm>
          <a:off x="6924675" y="189547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86650" y="28384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0.03175</cdr:y>
    </cdr:from>
    <cdr:to>
      <cdr:x>0.98</cdr:x>
      <cdr:y>0.1055</cdr:y>
    </cdr:to>
    <cdr:sp>
      <cdr:nvSpPr>
        <cdr:cNvPr id="6" name="TextBox 6"/>
        <cdr:cNvSpPr txBox="1">
          <a:spLocks noChangeArrowheads="1"/>
        </cdr:cNvSpPr>
      </cdr:nvSpPr>
      <cdr:spPr>
        <a:xfrm>
          <a:off x="6248400" y="85725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0.92525</cdr:x>
      <cdr:y>0.58075</cdr:y>
    </cdr:from>
    <cdr:to>
      <cdr:x>0.99775</cdr:x>
      <cdr:y>0.64125</cdr:y>
    </cdr:to>
    <cdr:sp>
      <cdr:nvSpPr>
        <cdr:cNvPr id="7" name="TextBox 7"/>
        <cdr:cNvSpPr txBox="1">
          <a:spLocks noChangeArrowheads="1"/>
        </cdr:cNvSpPr>
      </cdr:nvSpPr>
      <cdr:spPr>
        <a:xfrm>
          <a:off x="6924675" y="164782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0.84675</cdr:x>
      <cdr:y>0.0075</cdr:y>
    </cdr:from>
    <cdr:to>
      <cdr:x>0.9895</cdr:x>
      <cdr:y>0.08425</cdr:y>
    </cdr:to>
    <cdr:sp>
      <cdr:nvSpPr>
        <cdr:cNvPr id="1" name="TextBox 1"/>
        <cdr:cNvSpPr txBox="1">
          <a:spLocks noChangeArrowheads="1"/>
        </cdr:cNvSpPr>
      </cdr:nvSpPr>
      <cdr:spPr>
        <a:xfrm>
          <a:off x="6429375" y="19050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0.92975</cdr:x>
      <cdr:y>0.55625</cdr:y>
    </cdr:from>
    <cdr:to>
      <cdr:x>0.99875</cdr:x>
      <cdr:y>0.619</cdr:y>
    </cdr:to>
    <cdr:sp>
      <cdr:nvSpPr>
        <cdr:cNvPr id="2" name="TextBox 2"/>
        <cdr:cNvSpPr txBox="1">
          <a:spLocks noChangeArrowheads="1"/>
        </cdr:cNvSpPr>
      </cdr:nvSpPr>
      <cdr:spPr>
        <a:xfrm>
          <a:off x="7058025" y="15144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0.92975</cdr:x>
      <cdr:y>0.719</cdr:y>
    </cdr:from>
    <cdr:to>
      <cdr:x>0.99875</cdr:x>
      <cdr:y>0.78175</cdr:y>
    </cdr:to>
    <cdr:sp>
      <cdr:nvSpPr>
        <cdr:cNvPr id="6" name="TextBox 6"/>
        <cdr:cNvSpPr txBox="1">
          <a:spLocks noChangeArrowheads="1"/>
        </cdr:cNvSpPr>
      </cdr:nvSpPr>
      <cdr:spPr>
        <a:xfrm>
          <a:off x="7058025" y="19621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0.92975</cdr:x>
      <cdr:y>0.6235</cdr:y>
    </cdr:from>
    <cdr:to>
      <cdr:x>0.99875</cdr:x>
      <cdr:y>0.68625</cdr:y>
    </cdr:to>
    <cdr:sp>
      <cdr:nvSpPr>
        <cdr:cNvPr id="7" name="TextBox 7"/>
        <cdr:cNvSpPr txBox="1">
          <a:spLocks noChangeArrowheads="1"/>
        </cdr:cNvSpPr>
      </cdr:nvSpPr>
      <cdr:spPr>
        <a:xfrm>
          <a:off x="7058025" y="16954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0.126</cdr:x>
      <cdr:y>0.719</cdr:y>
    </cdr:from>
    <cdr:to>
      <cdr:x>0.1925</cdr:x>
      <cdr:y>0.78175</cdr:y>
    </cdr:to>
    <cdr:sp>
      <cdr:nvSpPr>
        <cdr:cNvPr id="8" name="TextBox 8"/>
        <cdr:cNvSpPr txBox="1">
          <a:spLocks noChangeArrowheads="1"/>
        </cdr:cNvSpPr>
      </cdr:nvSpPr>
      <cdr:spPr>
        <a:xfrm>
          <a:off x="952500" y="1962150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0.927</cdr:x>
      <cdr:y>0.6765</cdr:y>
    </cdr:from>
    <cdr:to>
      <cdr:x>0.9985</cdr:x>
      <cdr:y>0.73925</cdr:y>
    </cdr:to>
    <cdr:sp>
      <cdr:nvSpPr>
        <cdr:cNvPr id="9" name="TextBox 9"/>
        <cdr:cNvSpPr txBox="1">
          <a:spLocks noChangeArrowheads="1"/>
        </cdr:cNvSpPr>
      </cdr:nvSpPr>
      <cdr:spPr>
        <a:xfrm>
          <a:off x="7038975" y="184785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</cdr:x>
      <cdr:y>0.00375</cdr:y>
    </cdr:from>
    <cdr:to>
      <cdr:x>0.97675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9525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524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0.937</cdr:x>
      <cdr:y>0.693</cdr:y>
    </cdr:from>
    <cdr:to>
      <cdr:x>1</cdr:x>
      <cdr:y>0.7565</cdr:y>
    </cdr:to>
    <cdr:sp>
      <cdr:nvSpPr>
        <cdr:cNvPr id="4" name="TextBox 4"/>
        <cdr:cNvSpPr txBox="1">
          <a:spLocks noChangeArrowheads="1"/>
        </cdr:cNvSpPr>
      </cdr:nvSpPr>
      <cdr:spPr>
        <a:xfrm>
          <a:off x="7115175" y="18669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0.91075</cdr:x>
      <cdr:y>0.50475</cdr:y>
    </cdr:from>
    <cdr:to>
      <cdr:x>1</cdr:x>
      <cdr:y>0.56825</cdr:y>
    </cdr:to>
    <cdr:sp>
      <cdr:nvSpPr>
        <cdr:cNvPr id="5" name="TextBox 5"/>
        <cdr:cNvSpPr txBox="1">
          <a:spLocks noChangeArrowheads="1"/>
        </cdr:cNvSpPr>
      </cdr:nvSpPr>
      <cdr:spPr>
        <a:xfrm>
          <a:off x="6915150" y="1352550"/>
          <a:ext cx="790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
</a:t>
          </a:r>
        </a:p>
      </cdr:txBody>
    </cdr:sp>
  </cdr:relSizeAnchor>
  <cdr:relSizeAnchor xmlns:cdr="http://schemas.openxmlformats.org/drawingml/2006/chartDrawing">
    <cdr:from>
      <cdr:x>0.937</cdr:x>
      <cdr:y>0.574</cdr:y>
    </cdr:from>
    <cdr:to>
      <cdr:x>1</cdr:x>
      <cdr:y>0.6375</cdr:y>
    </cdr:to>
    <cdr:sp>
      <cdr:nvSpPr>
        <cdr:cNvPr id="6" name="TextBox 6"/>
        <cdr:cNvSpPr txBox="1">
          <a:spLocks noChangeArrowheads="1"/>
        </cdr:cNvSpPr>
      </cdr:nvSpPr>
      <cdr:spPr>
        <a:xfrm>
          <a:off x="7115175" y="15430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0.93425</cdr:x>
      <cdr:y>0.62375</cdr:y>
    </cdr:from>
    <cdr:to>
      <cdr:x>1</cdr:x>
      <cdr:y>0.68725</cdr:y>
    </cdr:to>
    <cdr:sp>
      <cdr:nvSpPr>
        <cdr:cNvPr id="7" name="TextBox 7"/>
        <cdr:cNvSpPr txBox="1">
          <a:spLocks noChangeArrowheads="1"/>
        </cdr:cNvSpPr>
      </cdr:nvSpPr>
      <cdr:spPr>
        <a:xfrm>
          <a:off x="7096125" y="167640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0.12625</cdr:x>
      <cdr:y>0.548</cdr:y>
    </cdr:from>
    <cdr:to>
      <cdr:x>0.20675</cdr:x>
      <cdr:y>0.6365</cdr:y>
    </cdr:to>
    <cdr:sp>
      <cdr:nvSpPr>
        <cdr:cNvPr id="8" name="TextBox 8"/>
        <cdr:cNvSpPr txBox="1">
          <a:spLocks noChangeArrowheads="1"/>
        </cdr:cNvSpPr>
      </cdr:nvSpPr>
      <cdr:spPr>
        <a:xfrm>
          <a:off x="952500" y="1476375"/>
          <a:ext cx="609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0.0335</cdr:y>
    </cdr:from>
    <cdr:to>
      <cdr:x>0.984</cdr:x>
      <cdr:y>0.1095</cdr:y>
    </cdr:to>
    <cdr:sp>
      <cdr:nvSpPr>
        <cdr:cNvPr id="1" name="TextBox 1"/>
        <cdr:cNvSpPr txBox="1">
          <a:spLocks noChangeArrowheads="1"/>
        </cdr:cNvSpPr>
      </cdr:nvSpPr>
      <cdr:spPr>
        <a:xfrm>
          <a:off x="6400800" y="85725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0.91475</cdr:x>
      <cdr:y>0.56025</cdr:y>
    </cdr:from>
    <cdr:to>
      <cdr:x>1</cdr:x>
      <cdr:y>0.61225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0" y="15335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52725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0.9335</cdr:x>
      <cdr:y>0.65825</cdr:y>
    </cdr:from>
    <cdr:to>
      <cdr:x>0.99975</cdr:x>
      <cdr:y>0.7205</cdr:y>
    </cdr:to>
    <cdr:sp>
      <cdr:nvSpPr>
        <cdr:cNvPr id="4" name="TextBox 4"/>
        <cdr:cNvSpPr txBox="1">
          <a:spLocks noChangeArrowheads="1"/>
        </cdr:cNvSpPr>
      </cdr:nvSpPr>
      <cdr:spPr>
        <a:xfrm>
          <a:off x="7096125" y="1809750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0.9335</cdr:x>
      <cdr:y>0.61275</cdr:y>
    </cdr:from>
    <cdr:to>
      <cdr:x>0.99975</cdr:x>
      <cdr:y>0.675</cdr:y>
    </cdr:to>
    <cdr:sp>
      <cdr:nvSpPr>
        <cdr:cNvPr id="5" name="TextBox 5"/>
        <cdr:cNvSpPr txBox="1">
          <a:spLocks noChangeArrowheads="1"/>
        </cdr:cNvSpPr>
      </cdr:nvSpPr>
      <cdr:spPr>
        <a:xfrm>
          <a:off x="7096125" y="1685925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0.12925</cdr:x>
      <cdr:y>0.738</cdr:y>
    </cdr:from>
    <cdr:to>
      <cdr:x>0.1955</cdr:x>
      <cdr:y>0.80025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2028825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0.92325</cdr:x>
      <cdr:y>0.70325</cdr:y>
    </cdr:from>
    <cdr:to>
      <cdr:x>0.9945</cdr:x>
      <cdr:y>0.7655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193357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12</xdr:col>
      <xdr:colOff>628650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0" y="36385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0.6375</cdr:y>
    </cdr:from>
    <cdr:to>
      <cdr:x>1</cdr:x>
      <cdr:y>0.70125</cdr:y>
    </cdr:to>
    <cdr:sp>
      <cdr:nvSpPr>
        <cdr:cNvPr id="1" name="TextBox 1"/>
        <cdr:cNvSpPr txBox="1">
          <a:spLocks noChangeArrowheads="1"/>
        </cdr:cNvSpPr>
      </cdr:nvSpPr>
      <cdr:spPr>
        <a:xfrm>
          <a:off x="7115175" y="17049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
</a:t>
          </a:r>
        </a:p>
      </cdr:txBody>
    </cdr:sp>
  </cdr:relSizeAnchor>
  <cdr:relSizeAnchor xmlns:cdr="http://schemas.openxmlformats.org/drawingml/2006/chartDrawing">
    <cdr:from>
      <cdr:x>0.13125</cdr:x>
      <cdr:y>0.68325</cdr:y>
    </cdr:from>
    <cdr:to>
      <cdr:x>0.20075</cdr:x>
      <cdr:y>0.747</cdr:y>
    </cdr:to>
    <cdr:sp>
      <cdr:nvSpPr>
        <cdr:cNvPr id="2" name="TextBox 2"/>
        <cdr:cNvSpPr txBox="1">
          <a:spLocks noChangeArrowheads="1"/>
        </cdr:cNvSpPr>
      </cdr:nvSpPr>
      <cdr:spPr>
        <a:xfrm>
          <a:off x="981075" y="18288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0.94575</cdr:x>
      <cdr:y>0.7515</cdr:y>
    </cdr:from>
    <cdr:to>
      <cdr:x>1</cdr:x>
      <cdr:y>0.81525</cdr:y>
    </cdr:to>
    <cdr:sp>
      <cdr:nvSpPr>
        <cdr:cNvPr id="3" name="TextBox 3"/>
        <cdr:cNvSpPr txBox="1">
          <a:spLocks noChangeArrowheads="1"/>
        </cdr:cNvSpPr>
      </cdr:nvSpPr>
      <cdr:spPr>
        <a:xfrm>
          <a:off x="7115175" y="20097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0.94575</cdr:x>
      <cdr:y>0.68325</cdr:y>
    </cdr:from>
    <cdr:to>
      <cdr:x>1</cdr:x>
      <cdr:y>0.747</cdr:y>
    </cdr:to>
    <cdr:sp>
      <cdr:nvSpPr>
        <cdr:cNvPr id="4" name="TextBox 4"/>
        <cdr:cNvSpPr txBox="1">
          <a:spLocks noChangeArrowheads="1"/>
        </cdr:cNvSpPr>
      </cdr:nvSpPr>
      <cdr:spPr>
        <a:xfrm>
          <a:off x="7115175" y="18288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0.01475</cdr:y>
    </cdr:from>
    <cdr:to>
      <cdr:x>1</cdr:x>
      <cdr:y>0.09275</cdr:y>
    </cdr:to>
    <cdr:sp>
      <cdr:nvSpPr>
        <cdr:cNvPr id="6" name="TextBox 6"/>
        <cdr:cNvSpPr txBox="1">
          <a:spLocks noChangeArrowheads="1"/>
        </cdr:cNvSpPr>
      </cdr:nvSpPr>
      <cdr:spPr>
        <a:xfrm>
          <a:off x="6467475" y="38100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0.94575</cdr:x>
      <cdr:y>0.5675</cdr:y>
    </cdr:from>
    <cdr:to>
      <cdr:x>1</cdr:x>
      <cdr:y>0.63125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15240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0.02575</cdr:y>
    </cdr:from>
    <cdr:to>
      <cdr:x>0.99675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6410325" y="66675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0.93525</cdr:x>
      <cdr:y>0.716</cdr:y>
    </cdr:from>
    <cdr:to>
      <cdr:x>1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7029450" y="1914525"/>
          <a:ext cx="5715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0.14</cdr:x>
      <cdr:y>0.697</cdr:y>
    </cdr:from>
    <cdr:to>
      <cdr:x>0.2095</cdr:x>
      <cdr:y>0.76075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0" y="18669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0.93525</cdr:x>
      <cdr:y>0.76575</cdr:y>
    </cdr:from>
    <cdr:to>
      <cdr:x>1</cdr:x>
      <cdr:y>0.8295</cdr:y>
    </cdr:to>
    <cdr:sp>
      <cdr:nvSpPr>
        <cdr:cNvPr id="4" name="TextBox 4"/>
        <cdr:cNvSpPr txBox="1">
          <a:spLocks noChangeArrowheads="1"/>
        </cdr:cNvSpPr>
      </cdr:nvSpPr>
      <cdr:spPr>
        <a:xfrm>
          <a:off x="7029450" y="204787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0.9415</cdr:x>
      <cdr:y>0.60025</cdr:y>
    </cdr:from>
    <cdr:to>
      <cdr:x>1</cdr:x>
      <cdr:y>0.664</cdr:y>
    </cdr:to>
    <cdr:sp>
      <cdr:nvSpPr>
        <cdr:cNvPr id="5" name="TextBox 5"/>
        <cdr:cNvSpPr txBox="1">
          <a:spLocks noChangeArrowheads="1"/>
        </cdr:cNvSpPr>
      </cdr:nvSpPr>
      <cdr:spPr>
        <a:xfrm>
          <a:off x="7077075" y="160972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0.9415</cdr:x>
      <cdr:y>0.65375</cdr:y>
    </cdr:from>
    <cdr:to>
      <cdr:x>1</cdr:x>
      <cdr:y>0.7175</cdr:y>
    </cdr:to>
    <cdr:sp>
      <cdr:nvSpPr>
        <cdr:cNvPr id="7" name="TextBox 7"/>
        <cdr:cNvSpPr txBox="1">
          <a:spLocks noChangeArrowheads="1"/>
        </cdr:cNvSpPr>
      </cdr:nvSpPr>
      <cdr:spPr>
        <a:xfrm>
          <a:off x="7077075" y="17526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</cdr:x>
      <cdr:y>0.013</cdr:y>
    </cdr:from>
    <cdr:to>
      <cdr:x>1</cdr:x>
      <cdr:y>0.1155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28575"/>
          <a:ext cx="1876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0.94275</cdr:x>
      <cdr:y>0.635</cdr:y>
    </cdr:from>
    <cdr:to>
      <cdr:x>1</cdr:x>
      <cdr:y>0.717</cdr:y>
    </cdr:to>
    <cdr:sp>
      <cdr:nvSpPr>
        <cdr:cNvPr id="2" name="TextBox 2"/>
        <cdr:cNvSpPr txBox="1">
          <a:spLocks noChangeArrowheads="1"/>
        </cdr:cNvSpPr>
      </cdr:nvSpPr>
      <cdr:spPr>
        <a:xfrm>
          <a:off x="7096125" y="1771650"/>
          <a:ext cx="7048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</cdr:x>
      <cdr:y>0.76175</cdr:y>
    </cdr:from>
    <cdr:to>
      <cdr:x>1</cdr:x>
      <cdr:y>0.84375</cdr:y>
    </cdr:to>
    <cdr:sp>
      <cdr:nvSpPr>
        <cdr:cNvPr id="4" name="TextBox 4"/>
        <cdr:cNvSpPr txBox="1">
          <a:spLocks noChangeArrowheads="1"/>
        </cdr:cNvSpPr>
      </cdr:nvSpPr>
      <cdr:spPr>
        <a:xfrm>
          <a:off x="7077075" y="2124075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
</a:t>
          </a:r>
        </a:p>
      </cdr:txBody>
    </cdr:sp>
  </cdr:relSizeAnchor>
  <cdr:relSizeAnchor xmlns:cdr="http://schemas.openxmlformats.org/drawingml/2006/chartDrawing">
    <cdr:from>
      <cdr:x>0.14075</cdr:x>
      <cdr:y>0.73775</cdr:y>
    </cdr:from>
    <cdr:to>
      <cdr:x>0.2405</cdr:x>
      <cdr:y>0.81275</cdr:y>
    </cdr:to>
    <cdr:sp>
      <cdr:nvSpPr>
        <cdr:cNvPr id="5" name="TextBox 5"/>
        <cdr:cNvSpPr txBox="1">
          <a:spLocks noChangeArrowheads="1"/>
        </cdr:cNvSpPr>
      </cdr:nvSpPr>
      <cdr:spPr>
        <a:xfrm>
          <a:off x="1057275" y="2057400"/>
          <a:ext cx="752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0.938</cdr:x>
      <cdr:y>0.6985</cdr:y>
    </cdr:from>
    <cdr:to>
      <cdr:x>1</cdr:x>
      <cdr:y>0.7805</cdr:y>
    </cdr:to>
    <cdr:sp>
      <cdr:nvSpPr>
        <cdr:cNvPr id="6" name="TextBox 6"/>
        <cdr:cNvSpPr txBox="1">
          <a:spLocks noChangeArrowheads="1"/>
        </cdr:cNvSpPr>
      </cdr:nvSpPr>
      <cdr:spPr>
        <a:xfrm>
          <a:off x="7058025" y="1943100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0.94275</cdr:x>
      <cdr:y>0.67425</cdr:y>
    </cdr:from>
    <cdr:to>
      <cdr:x>1</cdr:x>
      <cdr:y>0.75625</cdr:y>
    </cdr:to>
    <cdr:sp>
      <cdr:nvSpPr>
        <cdr:cNvPr id="7" name="TextBox 7"/>
        <cdr:cNvSpPr txBox="1">
          <a:spLocks noChangeArrowheads="1"/>
        </cdr:cNvSpPr>
      </cdr:nvSpPr>
      <cdr:spPr>
        <a:xfrm>
          <a:off x="7096125" y="1876425"/>
          <a:ext cx="7048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552450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28575"/>
        <a:ext cx="7524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</cdr:x>
      <cdr:y>0.45375</cdr:y>
    </cdr:from>
    <cdr:to>
      <cdr:x>0.99775</cdr:x>
      <cdr:y>0.51625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067550" y="12382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432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0.93175</cdr:x>
      <cdr:y>0.6025</cdr:y>
    </cdr:from>
    <cdr:to>
      <cdr:x>0.99925</cdr:x>
      <cdr:y>0.6615</cdr:y>
    </cdr:to>
    <cdr:sp>
      <cdr:nvSpPr>
        <cdr:cNvPr id="3" name="TextBox 3"/>
        <cdr:cNvSpPr txBox="1">
          <a:spLocks noChangeArrowheads="1"/>
        </cdr:cNvSpPr>
      </cdr:nvSpPr>
      <cdr:spPr>
        <a:xfrm>
          <a:off x="7086600" y="1647825"/>
          <a:ext cx="514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0.929</cdr:x>
      <cdr:y>0.557</cdr:y>
    </cdr:from>
    <cdr:to>
      <cdr:x>0.9965</cdr:x>
      <cdr:y>0.6265</cdr:y>
    </cdr:to>
    <cdr:sp>
      <cdr:nvSpPr>
        <cdr:cNvPr id="4" name="TextBox 4"/>
        <cdr:cNvSpPr txBox="1">
          <a:spLocks noChangeArrowheads="1"/>
        </cdr:cNvSpPr>
      </cdr:nvSpPr>
      <cdr:spPr>
        <a:xfrm>
          <a:off x="7067550" y="1524000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　
</a:t>
          </a:r>
        </a:p>
      </cdr:txBody>
    </cdr:sp>
  </cdr:relSizeAnchor>
  <cdr:relSizeAnchor xmlns:cdr="http://schemas.openxmlformats.org/drawingml/2006/chartDrawing">
    <cdr:from>
      <cdr:x>0.1245</cdr:x>
      <cdr:y>0.493</cdr:y>
    </cdr:from>
    <cdr:to>
      <cdr:x>0.19575</cdr:x>
      <cdr:y>0.5555</cdr:y>
    </cdr:to>
    <cdr:sp>
      <cdr:nvSpPr>
        <cdr:cNvPr id="5" name="TextBox 5"/>
        <cdr:cNvSpPr txBox="1">
          <a:spLocks noChangeArrowheads="1"/>
        </cdr:cNvSpPr>
      </cdr:nvSpPr>
      <cdr:spPr>
        <a:xfrm>
          <a:off x="942975" y="134302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0.9075</cdr:x>
      <cdr:y>1</cdr:y>
    </cdr:from>
    <cdr:to>
      <cdr:x>0.9175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6905625" y="27432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0.83725</cdr:x>
      <cdr:y>0</cdr:y>
    </cdr:from>
    <cdr:to>
      <cdr:x>0.98</cdr:x>
      <cdr:y>0.0765</cdr:y>
    </cdr:to>
    <cdr:sp>
      <cdr:nvSpPr>
        <cdr:cNvPr id="7" name="TextBox 7"/>
        <cdr:cNvSpPr txBox="1">
          <a:spLocks noChangeArrowheads="1"/>
        </cdr:cNvSpPr>
      </cdr:nvSpPr>
      <cdr:spPr>
        <a:xfrm>
          <a:off x="6362700" y="0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</cdr:x>
      <cdr:y>0.51775</cdr:y>
    </cdr:from>
    <cdr:to>
      <cdr:x>0.99775</cdr:x>
      <cdr:y>0.58025</cdr:y>
    </cdr:to>
    <cdr:sp>
      <cdr:nvSpPr>
        <cdr:cNvPr id="8" name="TextBox 8"/>
        <cdr:cNvSpPr txBox="1">
          <a:spLocks noChangeArrowheads="1"/>
        </cdr:cNvSpPr>
      </cdr:nvSpPr>
      <cdr:spPr>
        <a:xfrm>
          <a:off x="7067550" y="141922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0.92525</cdr:x>
      <cdr:y>0.43525</cdr:y>
    </cdr:from>
    <cdr:to>
      <cdr:x>0.9965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120015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62250"/>
          <a:ext cx="76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</cdr:x>
      <cdr:y>0.57875</cdr:y>
    </cdr:from>
    <cdr:to>
      <cdr:x>0.99975</cdr:x>
      <cdr:y>0.64075</cdr:y>
    </cdr:to>
    <cdr:sp>
      <cdr:nvSpPr>
        <cdr:cNvPr id="3" name="TextBox 3"/>
        <cdr:cNvSpPr txBox="1">
          <a:spLocks noChangeArrowheads="1"/>
        </cdr:cNvSpPr>
      </cdr:nvSpPr>
      <cdr:spPr>
        <a:xfrm>
          <a:off x="7077075" y="15906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0.12675</cdr:x>
      <cdr:y>0.53725</cdr:y>
    </cdr:from>
    <cdr:to>
      <cdr:x>0.198</cdr:x>
      <cdr:y>0.59925</cdr:y>
    </cdr:to>
    <cdr:sp>
      <cdr:nvSpPr>
        <cdr:cNvPr id="4" name="TextBox 4"/>
        <cdr:cNvSpPr txBox="1">
          <a:spLocks noChangeArrowheads="1"/>
        </cdr:cNvSpPr>
      </cdr:nvSpPr>
      <cdr:spPr>
        <a:xfrm>
          <a:off x="962025" y="147637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0.92825</cdr:x>
      <cdr:y>0.49875</cdr:y>
    </cdr:from>
    <cdr:to>
      <cdr:x>0.997</cdr:x>
      <cdr:y>0.56075</cdr:y>
    </cdr:to>
    <cdr:sp>
      <cdr:nvSpPr>
        <cdr:cNvPr id="5" name="TextBox 5"/>
        <cdr:cNvSpPr txBox="1">
          <a:spLocks noChangeArrowheads="1"/>
        </cdr:cNvSpPr>
      </cdr:nvSpPr>
      <cdr:spPr>
        <a:xfrm>
          <a:off x="7058025" y="13716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0.83575</cdr:x>
      <cdr:y>0.01825</cdr:y>
    </cdr:from>
    <cdr:to>
      <cdr:x>0.9785</cdr:x>
      <cdr:y>0.094</cdr:y>
    </cdr:to>
    <cdr:sp>
      <cdr:nvSpPr>
        <cdr:cNvPr id="6" name="TextBox 6"/>
        <cdr:cNvSpPr txBox="1">
          <a:spLocks noChangeArrowheads="1"/>
        </cdr:cNvSpPr>
      </cdr:nvSpPr>
      <cdr:spPr>
        <a:xfrm>
          <a:off x="6353175" y="47625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0.92825</cdr:x>
      <cdr:y>0.53725</cdr:y>
    </cdr:from>
    <cdr:to>
      <cdr:x>0.997</cdr:x>
      <cdr:y>0.59925</cdr:y>
    </cdr:to>
    <cdr:sp>
      <cdr:nvSpPr>
        <cdr:cNvPr id="7" name="TextBox 7"/>
        <cdr:cNvSpPr txBox="1">
          <a:spLocks noChangeArrowheads="1"/>
        </cdr:cNvSpPr>
      </cdr:nvSpPr>
      <cdr:spPr>
        <a:xfrm>
          <a:off x="7058025" y="14763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0.92575</cdr:x>
      <cdr:y>0.4275</cdr:y>
    </cdr:from>
    <cdr:to>
      <cdr:x>0.997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119062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0.8775</cdr:x>
      <cdr:y>0.298</cdr:y>
    </cdr:from>
    <cdr:to>
      <cdr:x>0.975</cdr:x>
      <cdr:y>0.35925</cdr:y>
    </cdr:to>
    <cdr:sp>
      <cdr:nvSpPr>
        <cdr:cNvPr id="2" name="TextBox 2"/>
        <cdr:cNvSpPr txBox="1">
          <a:spLocks noChangeArrowheads="1"/>
        </cdr:cNvSpPr>
      </cdr:nvSpPr>
      <cdr:spPr>
        <a:xfrm>
          <a:off x="6677025" y="828675"/>
          <a:ext cx="742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0.9295</cdr:x>
      <cdr:y>0.49</cdr:y>
    </cdr:from>
    <cdr:to>
      <cdr:x>0.99825</cdr:x>
      <cdr:y>0.55125</cdr:y>
    </cdr:to>
    <cdr:sp>
      <cdr:nvSpPr>
        <cdr:cNvPr id="3" name="TextBox 3"/>
        <cdr:cNvSpPr txBox="1">
          <a:spLocks noChangeArrowheads="1"/>
        </cdr:cNvSpPr>
      </cdr:nvSpPr>
      <cdr:spPr>
        <a:xfrm>
          <a:off x="7067550" y="13716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0.13825</cdr:x>
      <cdr:y>0.397</cdr:y>
    </cdr:from>
    <cdr:to>
      <cdr:x>0.207</cdr:x>
      <cdr:y>0.45825</cdr:y>
    </cdr:to>
    <cdr:sp>
      <cdr:nvSpPr>
        <cdr:cNvPr id="4" name="TextBox 4"/>
        <cdr:cNvSpPr txBox="1">
          <a:spLocks noChangeArrowheads="1"/>
        </cdr:cNvSpPr>
      </cdr:nvSpPr>
      <cdr:spPr>
        <a:xfrm>
          <a:off x="1047750" y="11049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0.9305</cdr:x>
      <cdr:y>0.20725</cdr:y>
    </cdr:from>
    <cdr:to>
      <cdr:x>0.99925</cdr:x>
      <cdr:y>0.2685</cdr:y>
    </cdr:to>
    <cdr:sp>
      <cdr:nvSpPr>
        <cdr:cNvPr id="5" name="TextBox 5"/>
        <cdr:cNvSpPr txBox="1">
          <a:spLocks noChangeArrowheads="1"/>
        </cdr:cNvSpPr>
      </cdr:nvSpPr>
      <cdr:spPr>
        <a:xfrm>
          <a:off x="7077075" y="5715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0.83175</cdr:x>
      <cdr:y>0</cdr:y>
    </cdr:from>
    <cdr:to>
      <cdr:x>0.9745</cdr:x>
      <cdr:y>0.07475</cdr:y>
    </cdr:to>
    <cdr:sp>
      <cdr:nvSpPr>
        <cdr:cNvPr id="6" name="TextBox 6"/>
        <cdr:cNvSpPr txBox="1">
          <a:spLocks noChangeArrowheads="1"/>
        </cdr:cNvSpPr>
      </cdr:nvSpPr>
      <cdr:spPr>
        <a:xfrm>
          <a:off x="6324600" y="0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0.9305</cdr:x>
      <cdr:y>0.345</cdr:y>
    </cdr:from>
    <cdr:to>
      <cdr:x>0.99925</cdr:x>
      <cdr:y>0.40625</cdr:y>
    </cdr:to>
    <cdr:sp>
      <cdr:nvSpPr>
        <cdr:cNvPr id="7" name="TextBox 7"/>
        <cdr:cNvSpPr txBox="1">
          <a:spLocks noChangeArrowheads="1"/>
        </cdr:cNvSpPr>
      </cdr:nvSpPr>
      <cdr:spPr>
        <a:xfrm>
          <a:off x="7077075" y="96202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609600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38550"/>
        <a:ext cx="7610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0.3525</cdr:y>
    </cdr:from>
    <cdr:to>
      <cdr:x>0.9895</cdr:x>
      <cdr:y>0.41375</cdr:y>
    </cdr:to>
    <cdr:sp>
      <cdr:nvSpPr>
        <cdr:cNvPr id="1" name="TextBox 1"/>
        <cdr:cNvSpPr txBox="1">
          <a:spLocks noChangeArrowheads="1"/>
        </cdr:cNvSpPr>
      </cdr:nvSpPr>
      <cdr:spPr>
        <a:xfrm>
          <a:off x="6943725" y="9810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0.927</cdr:x>
      <cdr:y>0.41425</cdr:y>
    </cdr:from>
    <cdr:to>
      <cdr:x>0.999</cdr:x>
      <cdr:y>0.4755</cdr:y>
    </cdr:to>
    <cdr:sp>
      <cdr:nvSpPr>
        <cdr:cNvPr id="2" name="TextBox 2"/>
        <cdr:cNvSpPr txBox="1">
          <a:spLocks noChangeArrowheads="1"/>
        </cdr:cNvSpPr>
      </cdr:nvSpPr>
      <cdr:spPr>
        <a:xfrm>
          <a:off x="7000875" y="115252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0.1325</cdr:x>
      <cdr:y>0.25625</cdr:y>
    </cdr:from>
    <cdr:to>
      <cdr:x>0.20175</cdr:x>
      <cdr:y>0.3175</cdr:y>
    </cdr:to>
    <cdr:sp>
      <cdr:nvSpPr>
        <cdr:cNvPr id="3" name="TextBox 3"/>
        <cdr:cNvSpPr txBox="1">
          <a:spLocks noChangeArrowheads="1"/>
        </cdr:cNvSpPr>
      </cdr:nvSpPr>
      <cdr:spPr>
        <a:xfrm>
          <a:off x="1000125" y="7143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0.927</cdr:x>
      <cdr:y>0.23175</cdr:y>
    </cdr:from>
    <cdr:to>
      <cdr:x>0.999</cdr:x>
      <cdr:y>0.2895</cdr:y>
    </cdr:to>
    <cdr:sp>
      <cdr:nvSpPr>
        <cdr:cNvPr id="4" name="TextBox 4"/>
        <cdr:cNvSpPr txBox="1">
          <a:spLocks noChangeArrowheads="1"/>
        </cdr:cNvSpPr>
      </cdr:nvSpPr>
      <cdr:spPr>
        <a:xfrm>
          <a:off x="7000875" y="6477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0.8525</cdr:x>
      <cdr:y>0.00325</cdr:y>
    </cdr:from>
    <cdr:to>
      <cdr:x>0.99625</cdr:x>
      <cdr:y>0.078</cdr:y>
    </cdr:to>
    <cdr:sp>
      <cdr:nvSpPr>
        <cdr:cNvPr id="6" name="TextBox 6"/>
        <cdr:cNvSpPr txBox="1">
          <a:spLocks noChangeArrowheads="1"/>
        </cdr:cNvSpPr>
      </cdr:nvSpPr>
      <cdr:spPr>
        <a:xfrm>
          <a:off x="6438900" y="0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0.29</cdr:y>
    </cdr:from>
    <cdr:to>
      <cdr:x>0.99625</cdr:x>
      <cdr:y>0.35125</cdr:y>
    </cdr:to>
    <cdr:sp>
      <cdr:nvSpPr>
        <cdr:cNvPr id="7" name="TextBox 7"/>
        <cdr:cNvSpPr txBox="1">
          <a:spLocks noChangeArrowheads="1"/>
        </cdr:cNvSpPr>
      </cdr:nvSpPr>
      <cdr:spPr>
        <a:xfrm>
          <a:off x="7000875" y="80962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0.56925</cdr:y>
    </cdr:from>
    <cdr:to>
      <cdr:x>0.99325</cdr:x>
      <cdr:y>0.63375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0" y="150495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0.924</cdr:x>
      <cdr:y>0.63475</cdr:y>
    </cdr:from>
    <cdr:to>
      <cdr:x>0.99325</cdr:x>
      <cdr:y>0.69925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68592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  <cdr:relSizeAnchor xmlns:cdr="http://schemas.openxmlformats.org/drawingml/2006/chartDrawing">
    <cdr:from>
      <cdr:x>0.92775</cdr:x>
      <cdr:y>0.49325</cdr:y>
    </cdr:from>
    <cdr:to>
      <cdr:x>0.99975</cdr:x>
      <cdr:y>0.5685</cdr:y>
    </cdr:to>
    <cdr:sp>
      <cdr:nvSpPr>
        <cdr:cNvPr id="3" name="TextBox 3"/>
        <cdr:cNvSpPr txBox="1">
          <a:spLocks noChangeArrowheads="1"/>
        </cdr:cNvSpPr>
      </cdr:nvSpPr>
      <cdr:spPr>
        <a:xfrm>
          <a:off x="7000875" y="1304925"/>
          <a:ext cx="542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0.13625</cdr:x>
      <cdr:y>0.529</cdr:y>
    </cdr:from>
    <cdr:to>
      <cdr:x>0.2055</cdr:x>
      <cdr:y>0.5935</cdr:y>
    </cdr:to>
    <cdr:sp>
      <cdr:nvSpPr>
        <cdr:cNvPr id="4" name="TextBox 4"/>
        <cdr:cNvSpPr txBox="1">
          <a:spLocks noChangeArrowheads="1"/>
        </cdr:cNvSpPr>
      </cdr:nvSpPr>
      <cdr:spPr>
        <a:xfrm>
          <a:off x="1028700" y="14001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0.92775</cdr:x>
      <cdr:y>0.7</cdr:y>
    </cdr:from>
    <cdr:to>
      <cdr:x>0.997</cdr:x>
      <cdr:y>0.7645</cdr:y>
    </cdr:to>
    <cdr:sp>
      <cdr:nvSpPr>
        <cdr:cNvPr id="5" name="TextBox 5"/>
        <cdr:cNvSpPr txBox="1">
          <a:spLocks noChangeArrowheads="1"/>
        </cdr:cNvSpPr>
      </cdr:nvSpPr>
      <cdr:spPr>
        <a:xfrm>
          <a:off x="7000875" y="18573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0.83725</cdr:x>
      <cdr:y>0.01475</cdr:y>
    </cdr:from>
    <cdr:to>
      <cdr:x>0.981</cdr:x>
      <cdr:y>0.0935</cdr:y>
    </cdr:to>
    <cdr:sp>
      <cdr:nvSpPr>
        <cdr:cNvPr id="6" name="TextBox 6"/>
        <cdr:cNvSpPr txBox="1">
          <a:spLocks noChangeArrowheads="1"/>
        </cdr:cNvSpPr>
      </cdr:nvSpPr>
      <cdr:spPr>
        <a:xfrm>
          <a:off x="6315075" y="38100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0.447</cdr:y>
    </cdr:from>
    <cdr:to>
      <cdr:x>1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7153275" y="1257300"/>
          <a:ext cx="7048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0.93625</cdr:x>
      <cdr:y>0.57025</cdr:y>
    </cdr:from>
    <cdr:to>
      <cdr:x>1</cdr:x>
      <cdr:y>0.65125</cdr:y>
    </cdr:to>
    <cdr:sp>
      <cdr:nvSpPr>
        <cdr:cNvPr id="2" name="TextBox 2"/>
        <cdr:cNvSpPr txBox="1">
          <a:spLocks noChangeArrowheads="1"/>
        </cdr:cNvSpPr>
      </cdr:nvSpPr>
      <cdr:spPr>
        <a:xfrm>
          <a:off x="7077075" y="1600200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0.14025</cdr:x>
      <cdr:y>0.358</cdr:y>
    </cdr:from>
    <cdr:to>
      <cdr:x>0.22975</cdr:x>
      <cdr:y>0.439</cdr:y>
    </cdr:to>
    <cdr:sp>
      <cdr:nvSpPr>
        <cdr:cNvPr id="3" name="TextBox 3"/>
        <cdr:cNvSpPr txBox="1">
          <a:spLocks noChangeArrowheads="1"/>
        </cdr:cNvSpPr>
      </cdr:nvSpPr>
      <cdr:spPr>
        <a:xfrm>
          <a:off x="1057275" y="1000125"/>
          <a:ext cx="676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0.93625</cdr:x>
      <cdr:y>0.25925</cdr:y>
    </cdr:from>
    <cdr:to>
      <cdr:x>1</cdr:x>
      <cdr:y>0.34025</cdr:y>
    </cdr:to>
    <cdr:sp>
      <cdr:nvSpPr>
        <cdr:cNvPr id="4" name="TextBox 4"/>
        <cdr:cNvSpPr txBox="1">
          <a:spLocks noChangeArrowheads="1"/>
        </cdr:cNvSpPr>
      </cdr:nvSpPr>
      <cdr:spPr>
        <a:xfrm>
          <a:off x="7077075" y="723900"/>
          <a:ext cx="7048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0.94675</cdr:x>
      <cdr:y>0.376</cdr:y>
    </cdr:from>
    <cdr:to>
      <cdr:x>1</cdr:x>
      <cdr:y>0.457</cdr:y>
    </cdr:to>
    <cdr:sp>
      <cdr:nvSpPr>
        <cdr:cNvPr id="5" name="TextBox 5"/>
        <cdr:cNvSpPr txBox="1">
          <a:spLocks noChangeArrowheads="1"/>
        </cdr:cNvSpPr>
      </cdr:nvSpPr>
      <cdr:spPr>
        <a:xfrm>
          <a:off x="7153275" y="1057275"/>
          <a:ext cx="7048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  <cdr:relSizeAnchor xmlns:cdr="http://schemas.openxmlformats.org/drawingml/2006/chartDrawing">
    <cdr:from>
      <cdr:x>0.855</cdr:x>
      <cdr:y>0</cdr:y>
    </cdr:from>
    <cdr:to>
      <cdr:x>1</cdr:x>
      <cdr:y>0.10125</cdr:y>
    </cdr:to>
    <cdr:sp>
      <cdr:nvSpPr>
        <cdr:cNvPr id="6" name="TextBox 6"/>
        <cdr:cNvSpPr txBox="1">
          <a:spLocks noChangeArrowheads="1"/>
        </cdr:cNvSpPr>
      </cdr:nvSpPr>
      <cdr:spPr>
        <a:xfrm>
          <a:off x="6457950" y="0"/>
          <a:ext cx="14478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28575"/>
          <a:ext cx="9620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0.84175</cdr:x>
      <cdr:y>0.011</cdr:y>
    </cdr:from>
    <cdr:to>
      <cdr:x>0.9865</cdr:x>
      <cdr:y>0.086</cdr:y>
    </cdr:to>
    <cdr:sp>
      <cdr:nvSpPr>
        <cdr:cNvPr id="2" name="TextBox 2"/>
        <cdr:cNvSpPr txBox="1">
          <a:spLocks noChangeArrowheads="1"/>
        </cdr:cNvSpPr>
      </cdr:nvSpPr>
      <cdr:spPr>
        <a:xfrm>
          <a:off x="6305550" y="28575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0.93475</cdr:x>
      <cdr:y>0.54875</cdr:y>
    </cdr:from>
    <cdr:to>
      <cdr:x>1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7000875" y="1524000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0.9825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0.9275</cdr:x>
      <cdr:y>0.7705</cdr:y>
    </cdr:from>
    <cdr:to>
      <cdr:x>0.99475</cdr:x>
      <cdr:y>0.832</cdr:y>
    </cdr:to>
    <cdr:sp>
      <cdr:nvSpPr>
        <cdr:cNvPr id="5" name="TextBox 5"/>
        <cdr:cNvSpPr txBox="1">
          <a:spLocks noChangeArrowheads="1"/>
        </cdr:cNvSpPr>
      </cdr:nvSpPr>
      <cdr:spPr>
        <a:xfrm>
          <a:off x="6943725" y="2143125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0.13125</cdr:x>
      <cdr:y>0.612</cdr:y>
    </cdr:from>
    <cdr:to>
      <cdr:x>0.1985</cdr:x>
      <cdr:y>0.6735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704975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0.93475</cdr:x>
      <cdr:y>0.70725</cdr:y>
    </cdr:from>
    <cdr:to>
      <cdr:x>1</cdr:x>
      <cdr:y>0.76875</cdr:y>
    </cdr:to>
    <cdr:sp>
      <cdr:nvSpPr>
        <cdr:cNvPr id="7" name="TextBox 7"/>
        <cdr:cNvSpPr txBox="1">
          <a:spLocks noChangeArrowheads="1"/>
        </cdr:cNvSpPr>
      </cdr:nvSpPr>
      <cdr:spPr>
        <a:xfrm>
          <a:off x="7000875" y="1971675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0.93475</cdr:x>
      <cdr:y>0.64025</cdr:y>
    </cdr:from>
    <cdr:to>
      <cdr:x>1</cdr:x>
      <cdr:y>0.70175</cdr:y>
    </cdr:to>
    <cdr:sp>
      <cdr:nvSpPr>
        <cdr:cNvPr id="8" name="TextBox 8"/>
        <cdr:cNvSpPr txBox="1">
          <a:spLocks noChangeArrowheads="1"/>
        </cdr:cNvSpPr>
      </cdr:nvSpPr>
      <cdr:spPr>
        <a:xfrm>
          <a:off x="7000875" y="1781175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</cdr:y>
    </cdr:from>
    <cdr:to>
      <cdr:x>1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6343650" y="0"/>
          <a:ext cx="1171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0.92175</cdr:x>
      <cdr:y>0.59875</cdr:y>
    </cdr:from>
    <cdr:to>
      <cdr:x>0.98925</cdr:x>
      <cdr:y>0.65775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1733550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486650" y="2905125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0.789</cdr:y>
    </cdr:from>
    <cdr:to>
      <cdr:x>0.98925</cdr:x>
      <cdr:y>0.848</cdr:y>
    </cdr:to>
    <cdr:sp>
      <cdr:nvSpPr>
        <cdr:cNvPr id="4" name="TextBox 4"/>
        <cdr:cNvSpPr txBox="1">
          <a:spLocks noChangeArrowheads="1"/>
        </cdr:cNvSpPr>
      </cdr:nvSpPr>
      <cdr:spPr>
        <a:xfrm>
          <a:off x="6896100" y="2286000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0.92175</cdr:x>
      <cdr:y>0.72875</cdr:y>
    </cdr:from>
    <cdr:to>
      <cdr:x>0.98925</cdr:x>
      <cdr:y>0.78775</cdr:y>
    </cdr:to>
    <cdr:sp>
      <cdr:nvSpPr>
        <cdr:cNvPr id="5" name="TextBox 5"/>
        <cdr:cNvSpPr txBox="1">
          <a:spLocks noChangeArrowheads="1"/>
        </cdr:cNvSpPr>
      </cdr:nvSpPr>
      <cdr:spPr>
        <a:xfrm>
          <a:off x="6896100" y="2114550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0.1285</cdr:x>
      <cdr:y>0.69225</cdr:y>
    </cdr:from>
    <cdr:to>
      <cdr:x>0.196</cdr:x>
      <cdr:y>0.75125</cdr:y>
    </cdr:to>
    <cdr:sp>
      <cdr:nvSpPr>
        <cdr:cNvPr id="6" name="TextBox 6"/>
        <cdr:cNvSpPr txBox="1">
          <a:spLocks noChangeArrowheads="1"/>
        </cdr:cNvSpPr>
      </cdr:nvSpPr>
      <cdr:spPr>
        <a:xfrm>
          <a:off x="962025" y="2009775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0.92175</cdr:x>
      <cdr:y>0.6585</cdr:y>
    </cdr:from>
    <cdr:to>
      <cdr:x>0.98925</cdr:x>
      <cdr:y>0.7045</cdr:y>
    </cdr:to>
    <cdr:sp>
      <cdr:nvSpPr>
        <cdr:cNvPr id="7" name="TextBox 7"/>
        <cdr:cNvSpPr txBox="1">
          <a:spLocks noChangeArrowheads="1"/>
        </cdr:cNvSpPr>
      </cdr:nvSpPr>
      <cdr:spPr>
        <a:xfrm>
          <a:off x="6896100" y="1905000"/>
          <a:ext cx="5048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0.04625</cdr:y>
    </cdr:from>
    <cdr:to>
      <cdr:x>1</cdr:x>
      <cdr:y>0.14375</cdr:y>
    </cdr:to>
    <cdr:sp>
      <cdr:nvSpPr>
        <cdr:cNvPr id="1" name="TextBox 1"/>
        <cdr:cNvSpPr txBox="1">
          <a:spLocks noChangeArrowheads="1"/>
        </cdr:cNvSpPr>
      </cdr:nvSpPr>
      <cdr:spPr>
        <a:xfrm>
          <a:off x="6238875" y="123825"/>
          <a:ext cx="17621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会
</a:t>
          </a:r>
        </a:p>
      </cdr:txBody>
    </cdr:sp>
  </cdr:relSizeAnchor>
  <cdr:relSizeAnchor xmlns:cdr="http://schemas.openxmlformats.org/drawingml/2006/chartDrawing">
    <cdr:from>
      <cdr:x>0.944</cdr:x>
      <cdr:y>0.63875</cdr:y>
    </cdr:from>
    <cdr:to>
      <cdr:x>1</cdr:x>
      <cdr:y>0.72225</cdr:y>
    </cdr:to>
    <cdr:sp>
      <cdr:nvSpPr>
        <cdr:cNvPr id="2" name="TextBox 2"/>
        <cdr:cNvSpPr txBox="1">
          <a:spLocks noChangeArrowheads="1"/>
        </cdr:cNvSpPr>
      </cdr:nvSpPr>
      <cdr:spPr>
        <a:xfrm>
          <a:off x="7067550" y="1743075"/>
          <a:ext cx="676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0.944</cdr:x>
      <cdr:y>0.712</cdr:y>
    </cdr:from>
    <cdr:to>
      <cdr:x>1</cdr:x>
      <cdr:y>0.7955</cdr:y>
    </cdr:to>
    <cdr:sp>
      <cdr:nvSpPr>
        <cdr:cNvPr id="3" name="TextBox 3"/>
        <cdr:cNvSpPr txBox="1">
          <a:spLocks noChangeArrowheads="1"/>
        </cdr:cNvSpPr>
      </cdr:nvSpPr>
      <cdr:spPr>
        <a:xfrm>
          <a:off x="7067550" y="1943100"/>
          <a:ext cx="676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0.13375</cdr:x>
      <cdr:y>0.61375</cdr:y>
    </cdr:from>
    <cdr:to>
      <cdr:x>0.224</cdr:x>
      <cdr:y>0.69725</cdr:y>
    </cdr:to>
    <cdr:sp>
      <cdr:nvSpPr>
        <cdr:cNvPr id="5" name="TextBox 5"/>
        <cdr:cNvSpPr txBox="1">
          <a:spLocks noChangeArrowheads="1"/>
        </cdr:cNvSpPr>
      </cdr:nvSpPr>
      <cdr:spPr>
        <a:xfrm>
          <a:off x="1000125" y="1676400"/>
          <a:ext cx="676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0.94125</cdr:x>
      <cdr:y>0.5075</cdr:y>
    </cdr:from>
    <cdr:to>
      <cdr:x>1</cdr:x>
      <cdr:y>0.591</cdr:y>
    </cdr:to>
    <cdr:sp>
      <cdr:nvSpPr>
        <cdr:cNvPr id="6" name="TextBox 6"/>
        <cdr:cNvSpPr txBox="1">
          <a:spLocks noChangeArrowheads="1"/>
        </cdr:cNvSpPr>
      </cdr:nvSpPr>
      <cdr:spPr>
        <a:xfrm>
          <a:off x="7048500" y="1381125"/>
          <a:ext cx="676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0.94125</cdr:x>
      <cdr:y>0.573</cdr:y>
    </cdr:from>
    <cdr:to>
      <cdr:x>1</cdr:x>
      <cdr:y>0.6565</cdr:y>
    </cdr:to>
    <cdr:sp>
      <cdr:nvSpPr>
        <cdr:cNvPr id="7" name="TextBox 7"/>
        <cdr:cNvSpPr txBox="1">
          <a:spLocks noChangeArrowheads="1"/>
        </cdr:cNvSpPr>
      </cdr:nvSpPr>
      <cdr:spPr>
        <a:xfrm>
          <a:off x="7048500" y="1562100"/>
          <a:ext cx="676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542925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7496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12</xdr:col>
      <xdr:colOff>533400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0" y="19050"/>
        <a:ext cx="7486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12</xdr:col>
      <xdr:colOff>542925</xdr:colOff>
      <xdr:row>83</xdr:row>
      <xdr:rowOff>38100</xdr:rowOff>
    </xdr:to>
    <xdr:graphicFrame>
      <xdr:nvGraphicFramePr>
        <xdr:cNvPr id="3" name="Chart 3"/>
        <xdr:cNvGraphicFramePr/>
      </xdr:nvGraphicFramePr>
      <xdr:xfrm>
        <a:off x="0" y="7591425"/>
        <a:ext cx="74961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9.625" style="293" customWidth="1"/>
    <col min="2" max="2" width="7.25390625" style="340" customWidth="1"/>
    <col min="3" max="3" width="9.625" style="299" customWidth="1"/>
    <col min="4" max="4" width="9.00390625" style="293" customWidth="1"/>
    <col min="5" max="5" width="20.00390625" style="293" bestFit="1" customWidth="1"/>
    <col min="6" max="6" width="18.625" style="293" customWidth="1"/>
    <col min="7" max="7" width="7.75390625" style="293" customWidth="1"/>
    <col min="8" max="8" width="2.375" style="293" customWidth="1"/>
    <col min="9" max="9" width="7.75390625" style="293" customWidth="1"/>
    <col min="10" max="16384" width="9.00390625" style="293" customWidth="1"/>
  </cols>
  <sheetData>
    <row r="1" spans="1:8" ht="21" customHeight="1">
      <c r="A1" s="289"/>
      <c r="B1" s="319"/>
      <c r="C1" s="291"/>
      <c r="D1" s="290"/>
      <c r="E1" s="290"/>
      <c r="F1" s="290"/>
      <c r="G1" s="290"/>
      <c r="H1" s="292"/>
    </row>
    <row r="2" spans="1:8" ht="24">
      <c r="A2" s="426" t="s">
        <v>182</v>
      </c>
      <c r="B2" s="427"/>
      <c r="C2" s="427"/>
      <c r="D2" s="427"/>
      <c r="E2" s="427"/>
      <c r="F2" s="427"/>
      <c r="G2" s="427"/>
      <c r="H2" s="428"/>
    </row>
    <row r="3" spans="1:8" ht="30" customHeight="1">
      <c r="A3" s="429" t="s">
        <v>249</v>
      </c>
      <c r="B3" s="427"/>
      <c r="C3" s="427"/>
      <c r="D3" s="427"/>
      <c r="E3" s="427"/>
      <c r="F3" s="427"/>
      <c r="G3" s="427"/>
      <c r="H3" s="428"/>
    </row>
    <row r="4" spans="1:8" ht="17.25">
      <c r="A4" s="163"/>
      <c r="B4" s="320"/>
      <c r="C4" s="295"/>
      <c r="D4" s="42"/>
      <c r="E4" s="42"/>
      <c r="F4" s="42"/>
      <c r="G4" s="42"/>
      <c r="H4" s="296"/>
    </row>
    <row r="5" spans="1:8" ht="17.25">
      <c r="A5" s="351"/>
      <c r="B5" s="352"/>
      <c r="C5" s="352"/>
      <c r="D5" s="352"/>
      <c r="E5" s="352"/>
      <c r="F5" s="352"/>
      <c r="G5" s="352"/>
      <c r="H5" s="353"/>
    </row>
    <row r="6" spans="1:8" ht="23.25" customHeight="1">
      <c r="A6" s="347"/>
      <c r="B6" s="349" t="s">
        <v>197</v>
      </c>
      <c r="C6" s="348"/>
      <c r="D6" s="350" t="s">
        <v>198</v>
      </c>
      <c r="E6" s="350"/>
      <c r="F6" s="294"/>
      <c r="G6" s="294"/>
      <c r="H6" s="296"/>
    </row>
    <row r="7" spans="1:8" s="304" customFormat="1" ht="16.5" customHeight="1">
      <c r="A7" s="300"/>
      <c r="B7" s="321">
        <v>1</v>
      </c>
      <c r="C7" s="311"/>
      <c r="D7" s="294" t="s">
        <v>178</v>
      </c>
      <c r="E7" s="294"/>
      <c r="F7" s="294"/>
      <c r="G7" s="302"/>
      <c r="H7" s="303"/>
    </row>
    <row r="8" spans="1:8" s="304" customFormat="1" ht="16.5" customHeight="1">
      <c r="A8" s="300"/>
      <c r="B8" s="322"/>
      <c r="C8" s="311"/>
      <c r="D8" s="294"/>
      <c r="E8" s="294"/>
      <c r="F8" s="294"/>
      <c r="G8" s="294"/>
      <c r="H8" s="303"/>
    </row>
    <row r="9" spans="1:8" s="304" customFormat="1" ht="16.5" customHeight="1">
      <c r="A9" s="300"/>
      <c r="B9" s="323">
        <v>2</v>
      </c>
      <c r="C9" s="311"/>
      <c r="D9" s="294" t="s">
        <v>179</v>
      </c>
      <c r="E9" s="294"/>
      <c r="F9" s="294"/>
      <c r="G9" s="302"/>
      <c r="H9" s="303"/>
    </row>
    <row r="10" spans="1:8" s="304" customFormat="1" ht="16.5" customHeight="1">
      <c r="A10" s="300"/>
      <c r="B10" s="322"/>
      <c r="C10" s="311"/>
      <c r="D10" s="294"/>
      <c r="E10" s="294"/>
      <c r="F10" s="294"/>
      <c r="G10" s="294"/>
      <c r="H10" s="303"/>
    </row>
    <row r="11" spans="1:8" s="304" customFormat="1" ht="16.5" customHeight="1">
      <c r="A11" s="300"/>
      <c r="B11" s="324">
        <v>3</v>
      </c>
      <c r="C11" s="311"/>
      <c r="D11" s="294" t="s">
        <v>180</v>
      </c>
      <c r="E11" s="294"/>
      <c r="F11" s="294"/>
      <c r="G11" s="302"/>
      <c r="H11" s="303"/>
    </row>
    <row r="12" spans="1:8" s="304" customFormat="1" ht="16.5" customHeight="1">
      <c r="A12" s="300"/>
      <c r="B12" s="322"/>
      <c r="C12" s="311"/>
      <c r="D12" s="294"/>
      <c r="E12" s="294"/>
      <c r="F12" s="294"/>
      <c r="G12" s="294"/>
      <c r="H12" s="303"/>
    </row>
    <row r="13" spans="1:8" s="304" customFormat="1" ht="16.5" customHeight="1">
      <c r="A13" s="300"/>
      <c r="B13" s="325">
        <v>4</v>
      </c>
      <c r="C13" s="311"/>
      <c r="D13" s="294" t="s">
        <v>181</v>
      </c>
      <c r="E13" s="294"/>
      <c r="F13" s="294"/>
      <c r="G13" s="302"/>
      <c r="H13" s="303"/>
    </row>
    <row r="14" spans="1:8" s="304" customFormat="1" ht="16.5" customHeight="1">
      <c r="A14" s="300"/>
      <c r="B14" s="322" t="s">
        <v>90</v>
      </c>
      <c r="C14" s="311"/>
      <c r="D14" s="294"/>
      <c r="E14" s="294"/>
      <c r="F14" s="294"/>
      <c r="G14" s="294"/>
      <c r="H14" s="303"/>
    </row>
    <row r="15" spans="1:8" s="304" customFormat="1" ht="16.5" customHeight="1">
      <c r="A15" s="300"/>
      <c r="B15" s="326">
        <v>5</v>
      </c>
      <c r="C15" s="315"/>
      <c r="D15" s="294" t="s">
        <v>184</v>
      </c>
      <c r="E15" s="294"/>
      <c r="F15" s="294"/>
      <c r="G15" s="302"/>
      <c r="H15" s="303"/>
    </row>
    <row r="16" spans="1:8" s="304" customFormat="1" ht="16.5" customHeight="1">
      <c r="A16" s="300"/>
      <c r="B16" s="322"/>
      <c r="C16" s="311"/>
      <c r="D16" s="294"/>
      <c r="E16" s="294"/>
      <c r="F16" s="294"/>
      <c r="G16" s="294"/>
      <c r="H16" s="303"/>
    </row>
    <row r="17" spans="1:8" s="304" customFormat="1" ht="16.5" customHeight="1">
      <c r="A17" s="300"/>
      <c r="B17" s="327">
        <v>6</v>
      </c>
      <c r="C17" s="311"/>
      <c r="D17" s="294" t="s">
        <v>185</v>
      </c>
      <c r="E17" s="294"/>
      <c r="F17" s="294"/>
      <c r="G17" s="294"/>
      <c r="H17" s="303"/>
    </row>
    <row r="18" spans="1:8" s="304" customFormat="1" ht="16.5" customHeight="1">
      <c r="A18" s="300"/>
      <c r="B18" s="322"/>
      <c r="C18" s="311"/>
      <c r="D18" s="294"/>
      <c r="E18" s="294"/>
      <c r="F18" s="294"/>
      <c r="G18" s="294"/>
      <c r="H18" s="303"/>
    </row>
    <row r="19" spans="1:8" s="304" customFormat="1" ht="16.5" customHeight="1">
      <c r="A19" s="300"/>
      <c r="B19" s="328">
        <v>7</v>
      </c>
      <c r="C19" s="311"/>
      <c r="D19" s="294" t="s">
        <v>186</v>
      </c>
      <c r="E19" s="294"/>
      <c r="F19" s="294"/>
      <c r="G19" s="294"/>
      <c r="H19" s="303"/>
    </row>
    <row r="20" spans="1:8" s="304" customFormat="1" ht="16.5" customHeight="1">
      <c r="A20" s="300"/>
      <c r="B20" s="322"/>
      <c r="C20" s="311"/>
      <c r="D20" s="294"/>
      <c r="E20" s="294"/>
      <c r="F20" s="294"/>
      <c r="G20" s="294"/>
      <c r="H20" s="303"/>
    </row>
    <row r="21" spans="1:8" s="304" customFormat="1" ht="16.5" customHeight="1">
      <c r="A21" s="300"/>
      <c r="B21" s="329">
        <v>8</v>
      </c>
      <c r="C21" s="311"/>
      <c r="D21" s="294" t="s">
        <v>183</v>
      </c>
      <c r="E21" s="294"/>
      <c r="F21" s="294"/>
      <c r="G21" s="294"/>
      <c r="H21" s="303"/>
    </row>
    <row r="22" spans="1:8" s="304" customFormat="1" ht="16.5" customHeight="1">
      <c r="A22" s="300"/>
      <c r="B22" s="322"/>
      <c r="C22" s="311"/>
      <c r="D22" s="294"/>
      <c r="E22" s="294"/>
      <c r="F22" s="294"/>
      <c r="G22" s="294"/>
      <c r="H22" s="303"/>
    </row>
    <row r="23" spans="1:8" s="304" customFormat="1" ht="16.5" customHeight="1">
      <c r="A23" s="300"/>
      <c r="B23" s="330">
        <v>9</v>
      </c>
      <c r="C23" s="311"/>
      <c r="D23" s="294" t="s">
        <v>187</v>
      </c>
      <c r="E23" s="294"/>
      <c r="F23" s="294"/>
      <c r="G23" s="294"/>
      <c r="H23" s="303"/>
    </row>
    <row r="24" spans="1:8" s="304" customFormat="1" ht="16.5" customHeight="1">
      <c r="A24" s="300"/>
      <c r="B24" s="322"/>
      <c r="C24" s="311"/>
      <c r="D24" s="294"/>
      <c r="E24" s="294"/>
      <c r="F24" s="294"/>
      <c r="G24" s="294"/>
      <c r="H24" s="303"/>
    </row>
    <row r="25" spans="1:8" s="304" customFormat="1" ht="16.5" customHeight="1">
      <c r="A25" s="300"/>
      <c r="B25" s="331">
        <v>10</v>
      </c>
      <c r="C25" s="311"/>
      <c r="D25" s="294" t="s">
        <v>188</v>
      </c>
      <c r="E25" s="294"/>
      <c r="F25" s="294"/>
      <c r="G25" s="294"/>
      <c r="H25" s="303"/>
    </row>
    <row r="26" spans="1:8" s="304" customFormat="1" ht="16.5" customHeight="1">
      <c r="A26" s="300"/>
      <c r="B26" s="322"/>
      <c r="C26" s="311"/>
      <c r="D26" s="294"/>
      <c r="E26" s="294"/>
      <c r="F26" s="294"/>
      <c r="G26" s="294"/>
      <c r="H26" s="303"/>
    </row>
    <row r="27" spans="1:8" s="304" customFormat="1" ht="16.5" customHeight="1">
      <c r="A27" s="300"/>
      <c r="B27" s="332">
        <v>11</v>
      </c>
      <c r="C27" s="311"/>
      <c r="D27" s="294" t="s">
        <v>189</v>
      </c>
      <c r="E27" s="294"/>
      <c r="F27" s="294"/>
      <c r="G27" s="294"/>
      <c r="H27" s="303"/>
    </row>
    <row r="28" spans="1:8" s="304" customFormat="1" ht="16.5" customHeight="1">
      <c r="A28" s="300"/>
      <c r="B28" s="322"/>
      <c r="C28" s="311"/>
      <c r="D28" s="294"/>
      <c r="E28" s="294"/>
      <c r="F28" s="294"/>
      <c r="G28" s="294"/>
      <c r="H28" s="303"/>
    </row>
    <row r="29" spans="1:8" s="304" customFormat="1" ht="16.5" customHeight="1">
      <c r="A29" s="300"/>
      <c r="B29" s="334">
        <v>12</v>
      </c>
      <c r="C29" s="311"/>
      <c r="D29" s="294" t="s">
        <v>190</v>
      </c>
      <c r="E29" s="294"/>
      <c r="F29" s="294"/>
      <c r="G29" s="294"/>
      <c r="H29" s="303"/>
    </row>
    <row r="30" spans="1:8" s="304" customFormat="1" ht="16.5" customHeight="1">
      <c r="A30" s="305"/>
      <c r="B30" s="333"/>
      <c r="C30" s="316"/>
      <c r="D30" s="306"/>
      <c r="E30" s="306"/>
      <c r="F30" s="306"/>
      <c r="G30" s="306"/>
      <c r="H30" s="307"/>
    </row>
    <row r="31" spans="1:8" s="304" customFormat="1" ht="16.5" customHeight="1">
      <c r="A31" s="300"/>
      <c r="B31" s="341">
        <v>13</v>
      </c>
      <c r="C31" s="317"/>
      <c r="D31" s="294" t="s">
        <v>191</v>
      </c>
      <c r="E31" s="294"/>
      <c r="F31" s="294"/>
      <c r="G31" s="294"/>
      <c r="H31" s="303"/>
    </row>
    <row r="32" spans="1:8" s="304" customFormat="1" ht="16.5" customHeight="1">
      <c r="A32" s="300"/>
      <c r="B32" s="322"/>
      <c r="C32" s="311"/>
      <c r="D32" s="294"/>
      <c r="E32" s="294"/>
      <c r="F32" s="294"/>
      <c r="G32" s="294"/>
      <c r="H32" s="303"/>
    </row>
    <row r="33" spans="1:8" s="304" customFormat="1" ht="16.5" customHeight="1">
      <c r="A33" s="300"/>
      <c r="B33" s="335">
        <v>14</v>
      </c>
      <c r="C33" s="311"/>
      <c r="D33" s="294" t="s">
        <v>192</v>
      </c>
      <c r="E33" s="294"/>
      <c r="F33" s="294"/>
      <c r="G33" s="294"/>
      <c r="H33" s="303"/>
    </row>
    <row r="34" spans="1:8" s="304" customFormat="1" ht="16.5" customHeight="1">
      <c r="A34" s="308"/>
      <c r="B34" s="322"/>
      <c r="C34" s="311"/>
      <c r="D34" s="309"/>
      <c r="E34" s="309"/>
      <c r="F34" s="309"/>
      <c r="G34" s="309"/>
      <c r="H34" s="310"/>
    </row>
    <row r="35" spans="1:8" s="304" customFormat="1" ht="16.5" customHeight="1">
      <c r="A35" s="312"/>
      <c r="B35" s="336">
        <v>15</v>
      </c>
      <c r="C35" s="311"/>
      <c r="D35" s="313" t="s">
        <v>195</v>
      </c>
      <c r="E35" s="313" t="s">
        <v>196</v>
      </c>
      <c r="F35" s="313"/>
      <c r="G35" s="313"/>
      <c r="H35" s="314"/>
    </row>
    <row r="36" spans="1:8" s="304" customFormat="1" ht="16.5" customHeight="1">
      <c r="A36" s="308"/>
      <c r="B36" s="337"/>
      <c r="C36" s="318"/>
      <c r="D36" s="309"/>
      <c r="E36" s="309"/>
      <c r="F36" s="309"/>
      <c r="G36" s="309"/>
      <c r="H36" s="310"/>
    </row>
    <row r="37" spans="1:8" s="304" customFormat="1" ht="16.5" customHeight="1">
      <c r="A37" s="300"/>
      <c r="B37" s="338">
        <v>16</v>
      </c>
      <c r="C37" s="317"/>
      <c r="D37" s="294" t="s">
        <v>193</v>
      </c>
      <c r="E37" s="294"/>
      <c r="F37" s="294"/>
      <c r="G37" s="294"/>
      <c r="H37" s="303"/>
    </row>
    <row r="38" spans="1:8" s="304" customFormat="1" ht="16.5" customHeight="1">
      <c r="A38" s="300"/>
      <c r="B38" s="322"/>
      <c r="C38" s="311"/>
      <c r="D38" s="294"/>
      <c r="E38" s="294"/>
      <c r="F38" s="294"/>
      <c r="G38" s="294"/>
      <c r="H38" s="303"/>
    </row>
    <row r="39" spans="1:8" s="304" customFormat="1" ht="16.5" customHeight="1">
      <c r="A39" s="300"/>
      <c r="B39" s="339">
        <v>17</v>
      </c>
      <c r="C39" s="317"/>
      <c r="D39" s="294" t="s">
        <v>194</v>
      </c>
      <c r="E39" s="294"/>
      <c r="F39" s="294"/>
      <c r="G39" s="294"/>
      <c r="H39" s="303"/>
    </row>
    <row r="40" spans="1:8" s="304" customFormat="1" ht="16.5" customHeight="1">
      <c r="A40" s="300"/>
      <c r="B40" s="339"/>
      <c r="C40" s="317"/>
      <c r="D40" s="294"/>
      <c r="E40" s="294"/>
      <c r="F40" s="294"/>
      <c r="G40" s="294"/>
      <c r="H40" s="303"/>
    </row>
    <row r="41" spans="1:8" s="304" customFormat="1" ht="16.5" customHeight="1">
      <c r="A41" s="300"/>
      <c r="B41" s="322"/>
      <c r="C41" s="301"/>
      <c r="D41" s="294"/>
      <c r="E41" s="294"/>
      <c r="F41" s="294"/>
      <c r="G41" s="294"/>
      <c r="H41" s="303"/>
    </row>
    <row r="42" spans="1:8" s="304" customFormat="1" ht="29.25" customHeight="1">
      <c r="A42" s="430" t="s">
        <v>199</v>
      </c>
      <c r="B42" s="431"/>
      <c r="C42" s="431"/>
      <c r="D42" s="431"/>
      <c r="E42" s="431"/>
      <c r="F42" s="431"/>
      <c r="G42" s="431"/>
      <c r="H42" s="432"/>
    </row>
    <row r="43" spans="1:8" s="304" customFormat="1" ht="14.25">
      <c r="A43" s="342"/>
      <c r="B43" s="343"/>
      <c r="C43" s="344"/>
      <c r="D43" s="345"/>
      <c r="E43" s="345"/>
      <c r="F43" s="345"/>
      <c r="G43" s="345"/>
      <c r="H43" s="346"/>
    </row>
    <row r="44" spans="1:8" s="298" customFormat="1" ht="17.25">
      <c r="A44" s="297"/>
      <c r="B44" s="320"/>
      <c r="C44" s="295"/>
      <c r="D44" s="297"/>
      <c r="E44" s="297"/>
      <c r="F44" s="297"/>
      <c r="G44" s="297"/>
      <c r="H44" s="297"/>
    </row>
    <row r="45" spans="1:8" s="298" customFormat="1" ht="17.25">
      <c r="A45" s="297"/>
      <c r="B45" s="320"/>
      <c r="C45" s="295"/>
      <c r="D45" s="297"/>
      <c r="E45" s="297"/>
      <c r="F45" s="297"/>
      <c r="G45" s="297"/>
      <c r="H45" s="297"/>
    </row>
    <row r="46" spans="1:8" s="298" customFormat="1" ht="17.25">
      <c r="A46" s="297"/>
      <c r="B46" s="320"/>
      <c r="C46" s="295"/>
      <c r="D46" s="297"/>
      <c r="E46" s="297"/>
      <c r="F46" s="297"/>
      <c r="G46" s="297"/>
      <c r="H46" s="297"/>
    </row>
    <row r="47" spans="1:8" s="298" customFormat="1" ht="17.25">
      <c r="A47" s="297"/>
      <c r="B47" s="320"/>
      <c r="C47" s="295"/>
      <c r="D47" s="297"/>
      <c r="E47" s="297"/>
      <c r="F47" s="297"/>
      <c r="G47" s="297"/>
      <c r="H47" s="297"/>
    </row>
    <row r="48" spans="1:8" s="298" customFormat="1" ht="17.25">
      <c r="A48" s="297"/>
      <c r="B48" s="320"/>
      <c r="C48" s="295"/>
      <c r="D48" s="297"/>
      <c r="E48" s="297"/>
      <c r="F48" s="297"/>
      <c r="G48" s="297"/>
      <c r="H48" s="297"/>
    </row>
    <row r="49" spans="1:8" s="298" customFormat="1" ht="17.25">
      <c r="A49" s="297"/>
      <c r="B49" s="320"/>
      <c r="C49" s="295"/>
      <c r="D49" s="297"/>
      <c r="E49" s="297"/>
      <c r="F49" s="297"/>
      <c r="G49" s="297"/>
      <c r="H49" s="297"/>
    </row>
    <row r="50" spans="1:8" s="298" customFormat="1" ht="17.25">
      <c r="A50" s="297"/>
      <c r="B50" s="320"/>
      <c r="C50" s="295"/>
      <c r="D50" s="297"/>
      <c r="E50" s="297"/>
      <c r="F50" s="297"/>
      <c r="G50" s="297"/>
      <c r="H50" s="297"/>
    </row>
    <row r="51" spans="1:8" s="298" customFormat="1" ht="17.25">
      <c r="A51" s="297"/>
      <c r="B51" s="320"/>
      <c r="C51" s="295"/>
      <c r="D51" s="297"/>
      <c r="E51" s="297"/>
      <c r="F51" s="297"/>
      <c r="G51" s="297"/>
      <c r="H51" s="297"/>
    </row>
    <row r="52" spans="1:8" s="298" customFormat="1" ht="17.25">
      <c r="A52" s="297"/>
      <c r="B52" s="320"/>
      <c r="C52" s="295"/>
      <c r="D52" s="297"/>
      <c r="E52" s="297"/>
      <c r="F52" s="297"/>
      <c r="G52" s="297"/>
      <c r="H52" s="297"/>
    </row>
    <row r="53" spans="1:8" s="298" customFormat="1" ht="17.25">
      <c r="A53" s="297"/>
      <c r="B53" s="320"/>
      <c r="C53" s="295"/>
      <c r="D53" s="297"/>
      <c r="E53" s="297"/>
      <c r="F53" s="297"/>
      <c r="G53" s="297"/>
      <c r="H53" s="297"/>
    </row>
    <row r="54" spans="1:8" s="298" customFormat="1" ht="17.25">
      <c r="A54" s="297"/>
      <c r="B54" s="320"/>
      <c r="C54" s="295"/>
      <c r="D54" s="297"/>
      <c r="E54" s="297"/>
      <c r="F54" s="297"/>
      <c r="G54" s="297"/>
      <c r="H54" s="297"/>
    </row>
    <row r="55" spans="2:3" s="298" customFormat="1" ht="17.25">
      <c r="B55" s="340"/>
      <c r="C55" s="299"/>
    </row>
    <row r="56" spans="2:3" s="298" customFormat="1" ht="17.25">
      <c r="B56" s="340"/>
      <c r="C56" s="299"/>
    </row>
    <row r="57" spans="2:3" s="298" customFormat="1" ht="17.25">
      <c r="B57" s="340"/>
      <c r="C57" s="299"/>
    </row>
    <row r="58" spans="2:3" s="298" customFormat="1" ht="17.25">
      <c r="B58" s="340"/>
      <c r="C58" s="299"/>
    </row>
    <row r="59" spans="2:3" s="298" customFormat="1" ht="17.25">
      <c r="B59" s="340"/>
      <c r="C59" s="299"/>
    </row>
    <row r="60" spans="2:3" s="298" customFormat="1" ht="17.25">
      <c r="B60" s="340"/>
      <c r="C60" s="299"/>
    </row>
    <row r="61" spans="2:3" s="298" customFormat="1" ht="17.25">
      <c r="B61" s="340"/>
      <c r="C61" s="299"/>
    </row>
    <row r="62" spans="2:3" s="298" customFormat="1" ht="17.25">
      <c r="B62" s="340"/>
      <c r="C62" s="299"/>
    </row>
    <row r="63" spans="2:3" s="298" customFormat="1" ht="17.25">
      <c r="B63" s="340"/>
      <c r="C63" s="299"/>
    </row>
    <row r="64" spans="2:3" s="298" customFormat="1" ht="17.25">
      <c r="B64" s="340"/>
      <c r="C64" s="299"/>
    </row>
    <row r="65" spans="2:3" s="298" customFormat="1" ht="17.25">
      <c r="B65" s="340"/>
      <c r="C65" s="299"/>
    </row>
    <row r="66" spans="2:3" s="298" customFormat="1" ht="17.25">
      <c r="B66" s="340"/>
      <c r="C66" s="299"/>
    </row>
    <row r="67" spans="2:3" s="298" customFormat="1" ht="17.25">
      <c r="B67" s="340"/>
      <c r="C67" s="299"/>
    </row>
    <row r="68" spans="2:3" s="298" customFormat="1" ht="17.25">
      <c r="B68" s="340"/>
      <c r="C68" s="299"/>
    </row>
    <row r="69" spans="2:3" s="298" customFormat="1" ht="17.25">
      <c r="B69" s="340"/>
      <c r="C69" s="299"/>
    </row>
    <row r="70" spans="2:3" s="298" customFormat="1" ht="17.25">
      <c r="B70" s="340"/>
      <c r="C70" s="299"/>
    </row>
    <row r="71" spans="2:3" s="298" customFormat="1" ht="17.25">
      <c r="B71" s="340"/>
      <c r="C71" s="299"/>
    </row>
    <row r="72" spans="2:3" s="298" customFormat="1" ht="17.25">
      <c r="B72" s="340"/>
      <c r="C72" s="299"/>
    </row>
    <row r="73" spans="2:3" s="298" customFormat="1" ht="17.25">
      <c r="B73" s="340"/>
      <c r="C73" s="299"/>
    </row>
    <row r="74" spans="2:3" s="298" customFormat="1" ht="17.25">
      <c r="B74" s="340"/>
      <c r="C74" s="299"/>
    </row>
    <row r="75" spans="2:3" s="298" customFormat="1" ht="17.25">
      <c r="B75" s="340"/>
      <c r="C75" s="299"/>
    </row>
    <row r="76" spans="2:3" s="298" customFormat="1" ht="17.25">
      <c r="B76" s="340"/>
      <c r="C76" s="299"/>
    </row>
    <row r="77" spans="2:3" s="298" customFormat="1" ht="17.25">
      <c r="B77" s="340"/>
      <c r="C77" s="299"/>
    </row>
    <row r="78" spans="2:3" s="298" customFormat="1" ht="17.25">
      <c r="B78" s="340"/>
      <c r="C78" s="299"/>
    </row>
    <row r="79" spans="2:3" s="298" customFormat="1" ht="17.25">
      <c r="B79" s="340"/>
      <c r="C79" s="299"/>
    </row>
    <row r="80" spans="2:3" s="298" customFormat="1" ht="17.25">
      <c r="B80" s="340"/>
      <c r="C80" s="299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zoomScale="75" zoomScaleNormal="75"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47"/>
      <c r="B1" s="448"/>
      <c r="C1" s="448"/>
      <c r="D1" s="448"/>
      <c r="E1" s="448"/>
      <c r="F1" s="448"/>
      <c r="G1" s="448"/>
      <c r="H1" s="50"/>
      <c r="I1" s="50"/>
    </row>
    <row r="19" ht="13.5">
      <c r="I19" s="59"/>
    </row>
    <row r="20" ht="14.25" thickBot="1"/>
    <row r="21" spans="1:7" ht="13.5">
      <c r="A21" s="105" t="s">
        <v>61</v>
      </c>
      <c r="B21" s="106" t="s">
        <v>62</v>
      </c>
      <c r="C21" s="87" t="s">
        <v>229</v>
      </c>
      <c r="D21" s="87" t="s">
        <v>175</v>
      </c>
      <c r="E21" s="106" t="s">
        <v>55</v>
      </c>
      <c r="F21" s="106" t="s">
        <v>63</v>
      </c>
      <c r="G21" s="107" t="s">
        <v>86</v>
      </c>
    </row>
    <row r="22" spans="1:7" ht="13.5">
      <c r="A22" s="108">
        <v>1</v>
      </c>
      <c r="B22" s="192" t="s">
        <v>220</v>
      </c>
      <c r="C22" s="9">
        <v>24494</v>
      </c>
      <c r="D22" s="9">
        <v>17006</v>
      </c>
      <c r="E22" s="123">
        <v>101</v>
      </c>
      <c r="F22" s="45">
        <f>SUM(C22/D22*100)</f>
        <v>144.03151828766318</v>
      </c>
      <c r="G22" s="109"/>
    </row>
    <row r="23" spans="1:7" ht="13.5">
      <c r="A23" s="108">
        <v>2</v>
      </c>
      <c r="B23" s="192" t="s">
        <v>206</v>
      </c>
      <c r="C23" s="9">
        <v>17549</v>
      </c>
      <c r="D23" s="9">
        <v>15529</v>
      </c>
      <c r="E23" s="123">
        <v>98.9</v>
      </c>
      <c r="F23" s="45">
        <f>SUM(C23/D23*100)</f>
        <v>113.00792066456307</v>
      </c>
      <c r="G23" s="109"/>
    </row>
    <row r="24" spans="1:7" ht="13.5">
      <c r="A24" s="108">
        <v>3</v>
      </c>
      <c r="B24" s="192" t="s">
        <v>216</v>
      </c>
      <c r="C24" s="9">
        <v>7331</v>
      </c>
      <c r="D24" s="9">
        <v>4508</v>
      </c>
      <c r="E24" s="123">
        <v>102</v>
      </c>
      <c r="F24" s="45">
        <f aca="true" t="shared" si="0" ref="F24:F32">SUM(C24/D24*100)</f>
        <v>162.62200532386868</v>
      </c>
      <c r="G24" s="109"/>
    </row>
    <row r="25" spans="1:7" ht="13.5">
      <c r="A25" s="108">
        <v>4</v>
      </c>
      <c r="B25" s="192" t="s">
        <v>203</v>
      </c>
      <c r="C25" s="9">
        <v>6988</v>
      </c>
      <c r="D25" s="9">
        <v>6164</v>
      </c>
      <c r="E25" s="123">
        <v>83.3</v>
      </c>
      <c r="F25" s="45">
        <f t="shared" si="0"/>
        <v>113.36794289422454</v>
      </c>
      <c r="G25" s="109"/>
    </row>
    <row r="26" spans="1:7" ht="13.5" customHeight="1">
      <c r="A26" s="108">
        <v>5</v>
      </c>
      <c r="B26" s="192" t="s">
        <v>223</v>
      </c>
      <c r="C26" s="9">
        <v>6653</v>
      </c>
      <c r="D26" s="9">
        <v>2250</v>
      </c>
      <c r="E26" s="123">
        <v>299.7</v>
      </c>
      <c r="F26" s="45">
        <f t="shared" si="0"/>
        <v>295.68888888888887</v>
      </c>
      <c r="G26" s="109"/>
    </row>
    <row r="27" spans="1:7" ht="13.5" customHeight="1">
      <c r="A27" s="108">
        <v>6</v>
      </c>
      <c r="B27" s="192" t="s">
        <v>205</v>
      </c>
      <c r="C27" s="9">
        <v>5191</v>
      </c>
      <c r="D27" s="9">
        <v>5613</v>
      </c>
      <c r="E27" s="123">
        <v>95.3</v>
      </c>
      <c r="F27" s="45">
        <f t="shared" si="0"/>
        <v>92.48173882059506</v>
      </c>
      <c r="G27" s="109"/>
    </row>
    <row r="28" spans="1:7" ht="13.5" customHeight="1">
      <c r="A28" s="108">
        <v>7</v>
      </c>
      <c r="B28" s="192" t="s">
        <v>211</v>
      </c>
      <c r="C28" s="114">
        <v>5102</v>
      </c>
      <c r="D28" s="114">
        <v>5517</v>
      </c>
      <c r="E28" s="123">
        <v>100.3</v>
      </c>
      <c r="F28" s="45">
        <f t="shared" si="0"/>
        <v>92.47779590357078</v>
      </c>
      <c r="G28" s="109"/>
    </row>
    <row r="29" spans="1:7" ht="13.5" customHeight="1">
      <c r="A29" s="108">
        <v>8</v>
      </c>
      <c r="B29" s="192" t="s">
        <v>131</v>
      </c>
      <c r="C29" s="114">
        <v>4815</v>
      </c>
      <c r="D29" s="114">
        <v>4547</v>
      </c>
      <c r="E29" s="123">
        <v>104.6</v>
      </c>
      <c r="F29" s="45">
        <f t="shared" si="0"/>
        <v>105.89399604134596</v>
      </c>
      <c r="G29" s="109"/>
    </row>
    <row r="30" spans="1:7" ht="13.5" customHeight="1">
      <c r="A30" s="108">
        <v>9</v>
      </c>
      <c r="B30" s="192" t="s">
        <v>208</v>
      </c>
      <c r="C30" s="114">
        <v>3946</v>
      </c>
      <c r="D30" s="114">
        <v>3224</v>
      </c>
      <c r="E30" s="123">
        <v>107</v>
      </c>
      <c r="F30" s="45">
        <f t="shared" si="0"/>
        <v>122.39454094292803</v>
      </c>
      <c r="G30" s="109"/>
    </row>
    <row r="31" spans="1:7" ht="13.5" customHeight="1" thickBot="1">
      <c r="A31" s="110">
        <v>10</v>
      </c>
      <c r="B31" s="192" t="s">
        <v>200</v>
      </c>
      <c r="C31" s="111">
        <v>3438</v>
      </c>
      <c r="D31" s="111">
        <v>2990</v>
      </c>
      <c r="E31" s="124">
        <v>104.9</v>
      </c>
      <c r="F31" s="45">
        <f t="shared" si="0"/>
        <v>114.98327759197325</v>
      </c>
      <c r="G31" s="112"/>
    </row>
    <row r="32" spans="1:7" ht="13.5" customHeight="1" thickBot="1">
      <c r="A32" s="93"/>
      <c r="B32" s="94" t="s">
        <v>82</v>
      </c>
      <c r="C32" s="95">
        <v>96704</v>
      </c>
      <c r="D32" s="95">
        <v>84226</v>
      </c>
      <c r="E32" s="96">
        <v>104.6</v>
      </c>
      <c r="F32" s="120">
        <f t="shared" si="0"/>
        <v>114.81490276161755</v>
      </c>
      <c r="G32" s="137">
        <v>82.1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5" t="s">
        <v>61</v>
      </c>
      <c r="B53" s="106" t="s">
        <v>62</v>
      </c>
      <c r="C53" s="87" t="s">
        <v>229</v>
      </c>
      <c r="D53" s="87" t="s">
        <v>175</v>
      </c>
      <c r="E53" s="106" t="s">
        <v>55</v>
      </c>
      <c r="F53" s="106" t="s">
        <v>63</v>
      </c>
      <c r="G53" s="107" t="s">
        <v>86</v>
      </c>
    </row>
    <row r="54" spans="1:7" ht="13.5">
      <c r="A54" s="108">
        <v>1</v>
      </c>
      <c r="B54" s="192" t="s">
        <v>124</v>
      </c>
      <c r="C54" s="9">
        <v>175563</v>
      </c>
      <c r="D54" s="9">
        <v>169983</v>
      </c>
      <c r="E54" s="45">
        <v>98.6</v>
      </c>
      <c r="F54" s="45">
        <f aca="true" t="shared" si="1" ref="F54:F64">SUM(C54/D54*100)</f>
        <v>103.2826812092974</v>
      </c>
      <c r="G54" s="109"/>
    </row>
    <row r="55" spans="1:7" ht="13.5">
      <c r="A55" s="108">
        <v>2</v>
      </c>
      <c r="B55" s="192" t="s">
        <v>125</v>
      </c>
      <c r="C55" s="9">
        <v>19132</v>
      </c>
      <c r="D55" s="9">
        <v>19809</v>
      </c>
      <c r="E55" s="45">
        <v>102.6</v>
      </c>
      <c r="F55" s="45">
        <f t="shared" si="1"/>
        <v>96.58236155282952</v>
      </c>
      <c r="G55" s="109"/>
    </row>
    <row r="56" spans="1:7" ht="13.5">
      <c r="A56" s="108">
        <v>3</v>
      </c>
      <c r="B56" s="192" t="s">
        <v>78</v>
      </c>
      <c r="C56" s="9">
        <v>18050</v>
      </c>
      <c r="D56" s="9">
        <v>18948</v>
      </c>
      <c r="E56" s="45">
        <v>112.4</v>
      </c>
      <c r="F56" s="45">
        <f t="shared" si="1"/>
        <v>95.26071353177117</v>
      </c>
      <c r="G56" s="109"/>
    </row>
    <row r="57" spans="1:7" ht="13.5">
      <c r="A57" s="108">
        <v>4</v>
      </c>
      <c r="B57" s="192" t="s">
        <v>206</v>
      </c>
      <c r="C57" s="9">
        <v>8858</v>
      </c>
      <c r="D57" s="9">
        <v>8316</v>
      </c>
      <c r="E57" s="45">
        <v>106.7</v>
      </c>
      <c r="F57" s="45">
        <f t="shared" si="1"/>
        <v>106.51755651755653</v>
      </c>
      <c r="G57" s="109"/>
    </row>
    <row r="58" spans="1:7" ht="13.5">
      <c r="A58" s="108">
        <v>5</v>
      </c>
      <c r="B58" s="193" t="s">
        <v>131</v>
      </c>
      <c r="C58" s="9">
        <v>7368</v>
      </c>
      <c r="D58" s="9">
        <v>5262</v>
      </c>
      <c r="E58" s="45">
        <v>96.5</v>
      </c>
      <c r="F58" s="45">
        <f t="shared" si="1"/>
        <v>140.02280501710376</v>
      </c>
      <c r="G58" s="109"/>
    </row>
    <row r="59" spans="1:7" ht="13.5">
      <c r="A59" s="108">
        <v>6</v>
      </c>
      <c r="B59" s="193" t="s">
        <v>216</v>
      </c>
      <c r="C59" s="9">
        <v>6860</v>
      </c>
      <c r="D59" s="9">
        <v>7164</v>
      </c>
      <c r="E59" s="45">
        <v>103.7</v>
      </c>
      <c r="F59" s="45">
        <f t="shared" si="1"/>
        <v>95.75656058068118</v>
      </c>
      <c r="G59" s="109"/>
    </row>
    <row r="60" spans="1:7" ht="13.5">
      <c r="A60" s="108">
        <v>7</v>
      </c>
      <c r="B60" s="193" t="s">
        <v>207</v>
      </c>
      <c r="C60" s="9">
        <v>6576</v>
      </c>
      <c r="D60" s="9">
        <v>6414</v>
      </c>
      <c r="E60" s="164">
        <v>106.3</v>
      </c>
      <c r="F60" s="45">
        <f t="shared" si="1"/>
        <v>102.52572497661365</v>
      </c>
      <c r="G60" s="109"/>
    </row>
    <row r="61" spans="1:7" ht="13.5">
      <c r="A61" s="108">
        <v>8</v>
      </c>
      <c r="B61" s="193" t="s">
        <v>217</v>
      </c>
      <c r="C61" s="9">
        <v>5926</v>
      </c>
      <c r="D61" s="9">
        <v>5961</v>
      </c>
      <c r="E61" s="45">
        <v>108.5</v>
      </c>
      <c r="F61" s="45">
        <f t="shared" si="1"/>
        <v>99.41285019292066</v>
      </c>
      <c r="G61" s="109"/>
    </row>
    <row r="62" spans="1:7" ht="13.5">
      <c r="A62" s="108">
        <v>9</v>
      </c>
      <c r="B62" s="193" t="s">
        <v>200</v>
      </c>
      <c r="C62" s="9">
        <v>5809</v>
      </c>
      <c r="D62" s="9">
        <v>2166</v>
      </c>
      <c r="E62" s="45">
        <v>105.8</v>
      </c>
      <c r="F62" s="45">
        <f t="shared" si="1"/>
        <v>268.19021237303787</v>
      </c>
      <c r="G62" s="109"/>
    </row>
    <row r="63" spans="1:8" ht="14.25" thickBot="1">
      <c r="A63" s="113">
        <v>10</v>
      </c>
      <c r="B63" s="193" t="s">
        <v>208</v>
      </c>
      <c r="C63" s="114">
        <v>4682</v>
      </c>
      <c r="D63" s="114">
        <v>4362</v>
      </c>
      <c r="E63" s="115">
        <v>114.5</v>
      </c>
      <c r="F63" s="115">
        <f t="shared" si="1"/>
        <v>107.33608436497019</v>
      </c>
      <c r="G63" s="117"/>
      <c r="H63" s="23"/>
    </row>
    <row r="64" spans="1:7" ht="14.25" thickBot="1">
      <c r="A64" s="93"/>
      <c r="B64" s="118" t="s">
        <v>85</v>
      </c>
      <c r="C64" s="119">
        <v>274251</v>
      </c>
      <c r="D64" s="119">
        <v>268449</v>
      </c>
      <c r="E64" s="120">
        <v>100.4</v>
      </c>
      <c r="F64" s="120">
        <f t="shared" si="1"/>
        <v>102.16130438183788</v>
      </c>
      <c r="G64" s="122">
        <v>58.1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5" t="s">
        <v>61</v>
      </c>
      <c r="B21" s="106" t="s">
        <v>62</v>
      </c>
      <c r="C21" s="87" t="s">
        <v>229</v>
      </c>
      <c r="D21" s="87" t="s">
        <v>175</v>
      </c>
      <c r="E21" s="106" t="s">
        <v>55</v>
      </c>
      <c r="F21" s="106" t="s">
        <v>63</v>
      </c>
      <c r="G21" s="107" t="s">
        <v>86</v>
      </c>
    </row>
    <row r="22" spans="1:7" ht="13.5">
      <c r="A22" s="30">
        <v>1</v>
      </c>
      <c r="B22" s="192" t="s">
        <v>113</v>
      </c>
      <c r="C22" s="9">
        <v>54006</v>
      </c>
      <c r="D22" s="9">
        <v>61715</v>
      </c>
      <c r="E22" s="45">
        <v>93.7</v>
      </c>
      <c r="F22" s="45">
        <f>SUM(C22/D22*100)</f>
        <v>87.50870938993761</v>
      </c>
      <c r="G22" s="109"/>
    </row>
    <row r="23" spans="1:7" ht="13.5">
      <c r="A23" s="30">
        <v>2</v>
      </c>
      <c r="B23" s="192" t="s">
        <v>218</v>
      </c>
      <c r="C23" s="9">
        <v>39702</v>
      </c>
      <c r="D23" s="9">
        <v>21492</v>
      </c>
      <c r="E23" s="45">
        <v>93.4</v>
      </c>
      <c r="F23" s="45">
        <f aca="true" t="shared" si="0" ref="F23:F32">SUM(C23/D23*100)</f>
        <v>184.7292015633724</v>
      </c>
      <c r="G23" s="109"/>
    </row>
    <row r="24" spans="1:7" ht="13.5" customHeight="1">
      <c r="A24" s="30">
        <v>3</v>
      </c>
      <c r="B24" s="192" t="s">
        <v>204</v>
      </c>
      <c r="C24" s="9">
        <v>39066</v>
      </c>
      <c r="D24" s="9">
        <v>33810</v>
      </c>
      <c r="E24" s="45">
        <v>100.7</v>
      </c>
      <c r="F24" s="45">
        <f t="shared" si="0"/>
        <v>115.54569653948536</v>
      </c>
      <c r="G24" s="109"/>
    </row>
    <row r="25" spans="1:7" ht="13.5">
      <c r="A25" s="30">
        <v>4</v>
      </c>
      <c r="B25" s="192" t="s">
        <v>215</v>
      </c>
      <c r="C25" s="9">
        <v>34740</v>
      </c>
      <c r="D25" s="9">
        <v>35868</v>
      </c>
      <c r="E25" s="45">
        <v>98.1</v>
      </c>
      <c r="F25" s="45">
        <f t="shared" si="0"/>
        <v>96.85513549682167</v>
      </c>
      <c r="G25" s="109"/>
    </row>
    <row r="26" spans="1:7" ht="13.5">
      <c r="A26" s="30">
        <v>5</v>
      </c>
      <c r="B26" s="192" t="s">
        <v>200</v>
      </c>
      <c r="C26" s="9">
        <v>30395</v>
      </c>
      <c r="D26" s="9">
        <v>37274</v>
      </c>
      <c r="E26" s="45">
        <v>112.7</v>
      </c>
      <c r="F26" s="45">
        <f t="shared" si="0"/>
        <v>81.54477651982616</v>
      </c>
      <c r="G26" s="109"/>
    </row>
    <row r="27" spans="1:7" ht="13.5" customHeight="1">
      <c r="A27" s="30">
        <v>6</v>
      </c>
      <c r="B27" s="192" t="s">
        <v>203</v>
      </c>
      <c r="C27" s="9">
        <v>20558</v>
      </c>
      <c r="D27" s="9">
        <v>24348</v>
      </c>
      <c r="E27" s="45">
        <v>118.4</v>
      </c>
      <c r="F27" s="45">
        <f t="shared" si="0"/>
        <v>84.43403975685888</v>
      </c>
      <c r="G27" s="109"/>
    </row>
    <row r="28" spans="1:7" ht="13.5" customHeight="1">
      <c r="A28" s="30">
        <v>7</v>
      </c>
      <c r="B28" s="193" t="s">
        <v>131</v>
      </c>
      <c r="C28" s="9">
        <v>19495</v>
      </c>
      <c r="D28" s="9">
        <v>21171</v>
      </c>
      <c r="E28" s="45">
        <v>100.4</v>
      </c>
      <c r="F28" s="45">
        <f t="shared" si="0"/>
        <v>92.08351046242501</v>
      </c>
      <c r="G28" s="109"/>
    </row>
    <row r="29" spans="1:7" ht="13.5">
      <c r="A29" s="30">
        <v>8</v>
      </c>
      <c r="B29" s="193" t="s">
        <v>209</v>
      </c>
      <c r="C29" s="9">
        <v>15622</v>
      </c>
      <c r="D29" s="9">
        <v>21403</v>
      </c>
      <c r="E29" s="45">
        <v>90.2</v>
      </c>
      <c r="F29" s="45">
        <f t="shared" si="0"/>
        <v>72.98976778956221</v>
      </c>
      <c r="G29" s="109"/>
    </row>
    <row r="30" spans="1:7" ht="13.5">
      <c r="A30" s="30">
        <v>9</v>
      </c>
      <c r="B30" s="193" t="s">
        <v>219</v>
      </c>
      <c r="C30" s="9">
        <v>15581</v>
      </c>
      <c r="D30" s="9">
        <v>25316</v>
      </c>
      <c r="E30" s="45">
        <v>103.2</v>
      </c>
      <c r="F30" s="364">
        <f t="shared" si="0"/>
        <v>61.546057829040926</v>
      </c>
      <c r="G30" s="109"/>
    </row>
    <row r="31" spans="1:7" ht="14.25" thickBot="1">
      <c r="A31" s="121">
        <v>10</v>
      </c>
      <c r="B31" s="193" t="s">
        <v>217</v>
      </c>
      <c r="C31" s="114">
        <v>14874</v>
      </c>
      <c r="D31" s="114">
        <v>12374</v>
      </c>
      <c r="E31" s="115">
        <v>99.7</v>
      </c>
      <c r="F31" s="115">
        <f t="shared" si="0"/>
        <v>120.20365282042992</v>
      </c>
      <c r="G31" s="117"/>
    </row>
    <row r="32" spans="1:7" ht="14.25" thickBot="1">
      <c r="A32" s="93"/>
      <c r="B32" s="94" t="s">
        <v>87</v>
      </c>
      <c r="C32" s="95">
        <v>364701</v>
      </c>
      <c r="D32" s="95">
        <v>375056</v>
      </c>
      <c r="E32" s="98">
        <v>100.8</v>
      </c>
      <c r="F32" s="120">
        <f t="shared" si="0"/>
        <v>97.23907896420802</v>
      </c>
      <c r="G32" s="137">
        <v>49.6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5" t="s">
        <v>61</v>
      </c>
      <c r="B53" s="106" t="s">
        <v>62</v>
      </c>
      <c r="C53" s="87" t="s">
        <v>229</v>
      </c>
      <c r="D53" s="87" t="s">
        <v>175</v>
      </c>
      <c r="E53" s="106" t="s">
        <v>55</v>
      </c>
      <c r="F53" s="106" t="s">
        <v>63</v>
      </c>
      <c r="G53" s="107" t="s">
        <v>86</v>
      </c>
    </row>
    <row r="54" spans="1:7" ht="13.5">
      <c r="A54" s="108">
        <v>1</v>
      </c>
      <c r="B54" s="192" t="s">
        <v>133</v>
      </c>
      <c r="C54" s="9">
        <v>15078</v>
      </c>
      <c r="D54" s="9">
        <v>21643</v>
      </c>
      <c r="E54" s="123">
        <v>103.9</v>
      </c>
      <c r="F54" s="45">
        <f>SUM(C54/D54*100)</f>
        <v>69.6668668853671</v>
      </c>
      <c r="G54" s="109"/>
    </row>
    <row r="55" spans="1:7" ht="13.5">
      <c r="A55" s="108">
        <v>2</v>
      </c>
      <c r="B55" s="192" t="s">
        <v>127</v>
      </c>
      <c r="C55" s="9">
        <v>5951</v>
      </c>
      <c r="D55" s="9">
        <v>5150</v>
      </c>
      <c r="E55" s="123">
        <v>104.3</v>
      </c>
      <c r="F55" s="45">
        <f aca="true" t="shared" si="1" ref="F55:F64">SUM(C55/D55*100)</f>
        <v>115.55339805825243</v>
      </c>
      <c r="G55" s="109"/>
    </row>
    <row r="56" spans="1:7" ht="13.5">
      <c r="A56" s="108">
        <v>3</v>
      </c>
      <c r="B56" s="192" t="s">
        <v>131</v>
      </c>
      <c r="C56" s="9">
        <v>2637</v>
      </c>
      <c r="D56" s="9">
        <v>2481</v>
      </c>
      <c r="E56" s="123">
        <v>95.4</v>
      </c>
      <c r="F56" s="45">
        <f t="shared" si="1"/>
        <v>106.28778718258766</v>
      </c>
      <c r="G56" s="109"/>
    </row>
    <row r="57" spans="1:8" ht="13.5">
      <c r="A57" s="108">
        <v>4</v>
      </c>
      <c r="B57" s="192" t="s">
        <v>200</v>
      </c>
      <c r="C57" s="9">
        <v>2595</v>
      </c>
      <c r="D57" s="9">
        <v>2924</v>
      </c>
      <c r="E57" s="123">
        <v>97.4</v>
      </c>
      <c r="F57" s="45">
        <f t="shared" si="1"/>
        <v>88.74829001367989</v>
      </c>
      <c r="G57" s="109"/>
      <c r="H57" s="72"/>
    </row>
    <row r="58" spans="1:7" ht="13.5">
      <c r="A58" s="108">
        <v>5</v>
      </c>
      <c r="B58" s="192" t="s">
        <v>126</v>
      </c>
      <c r="C58" s="9">
        <v>2073</v>
      </c>
      <c r="D58" s="9">
        <v>4177</v>
      </c>
      <c r="E58" s="123">
        <v>97</v>
      </c>
      <c r="F58" s="45">
        <f t="shared" si="1"/>
        <v>49.62892027771127</v>
      </c>
      <c r="G58" s="109"/>
    </row>
    <row r="59" spans="1:7" ht="13.5">
      <c r="A59" s="108">
        <v>6</v>
      </c>
      <c r="B59" s="192" t="s">
        <v>204</v>
      </c>
      <c r="C59" s="9">
        <v>1930</v>
      </c>
      <c r="D59" s="9">
        <v>2251</v>
      </c>
      <c r="E59" s="123">
        <v>99.3</v>
      </c>
      <c r="F59" s="45">
        <f t="shared" si="1"/>
        <v>85.73967125721902</v>
      </c>
      <c r="G59" s="109"/>
    </row>
    <row r="60" spans="1:7" ht="13.5">
      <c r="A60" s="108">
        <v>7</v>
      </c>
      <c r="B60" s="193" t="s">
        <v>135</v>
      </c>
      <c r="C60" s="9">
        <v>1323</v>
      </c>
      <c r="D60" s="9">
        <v>1404</v>
      </c>
      <c r="E60" s="123">
        <v>104.6</v>
      </c>
      <c r="F60" s="45">
        <f t="shared" si="1"/>
        <v>94.23076923076923</v>
      </c>
      <c r="G60" s="109"/>
    </row>
    <row r="61" spans="1:7" ht="13.5">
      <c r="A61" s="108">
        <v>8</v>
      </c>
      <c r="B61" s="193" t="s">
        <v>137</v>
      </c>
      <c r="C61" s="9">
        <v>1314</v>
      </c>
      <c r="D61" s="9">
        <v>991</v>
      </c>
      <c r="E61" s="123">
        <v>113.7</v>
      </c>
      <c r="F61" s="45">
        <f t="shared" si="1"/>
        <v>132.5933400605449</v>
      </c>
      <c r="G61" s="109"/>
    </row>
    <row r="62" spans="1:7" ht="13.5">
      <c r="A62" s="108">
        <v>9</v>
      </c>
      <c r="B62" s="193" t="s">
        <v>203</v>
      </c>
      <c r="C62" s="9">
        <v>1008</v>
      </c>
      <c r="D62" s="9">
        <v>1126</v>
      </c>
      <c r="E62" s="123">
        <v>96.3</v>
      </c>
      <c r="F62" s="45">
        <f t="shared" si="1"/>
        <v>89.52042628774423</v>
      </c>
      <c r="G62" s="109"/>
    </row>
    <row r="63" spans="1:7" ht="14.25" thickBot="1">
      <c r="A63" s="110">
        <v>10</v>
      </c>
      <c r="B63" s="194" t="s">
        <v>208</v>
      </c>
      <c r="C63" s="111">
        <v>569</v>
      </c>
      <c r="D63" s="111">
        <v>1202</v>
      </c>
      <c r="E63" s="124">
        <v>95.3</v>
      </c>
      <c r="F63" s="45">
        <f t="shared" si="1"/>
        <v>47.33777038269551</v>
      </c>
      <c r="G63" s="112"/>
    </row>
    <row r="64" spans="1:7" ht="14.25" thickBot="1">
      <c r="A64" s="93"/>
      <c r="B64" s="94" t="s">
        <v>83</v>
      </c>
      <c r="C64" s="95">
        <v>37211</v>
      </c>
      <c r="D64" s="95">
        <v>47088</v>
      </c>
      <c r="E64" s="96">
        <v>101.4</v>
      </c>
      <c r="F64" s="120">
        <f t="shared" si="1"/>
        <v>79.02437988447163</v>
      </c>
      <c r="G64" s="137">
        <v>112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5" t="s">
        <v>61</v>
      </c>
      <c r="B20" s="106" t="s">
        <v>62</v>
      </c>
      <c r="C20" s="87" t="s">
        <v>229</v>
      </c>
      <c r="D20" s="87" t="s">
        <v>175</v>
      </c>
      <c r="E20" s="106" t="s">
        <v>55</v>
      </c>
      <c r="F20" s="106" t="s">
        <v>63</v>
      </c>
      <c r="G20" s="107" t="s">
        <v>86</v>
      </c>
    </row>
    <row r="21" spans="1:7" ht="13.5">
      <c r="A21" s="108">
        <v>1</v>
      </c>
      <c r="B21" s="192" t="s">
        <v>136</v>
      </c>
      <c r="C21" s="9">
        <v>27019</v>
      </c>
      <c r="D21" s="9">
        <v>18527</v>
      </c>
      <c r="E21" s="123">
        <v>107.8</v>
      </c>
      <c r="F21" s="45">
        <f aca="true" t="shared" si="0" ref="F21:F31">SUM(C21/D21*100)</f>
        <v>145.83580720030227</v>
      </c>
      <c r="G21" s="109"/>
    </row>
    <row r="22" spans="1:7" ht="13.5">
      <c r="A22" s="108">
        <v>2</v>
      </c>
      <c r="B22" s="192" t="s">
        <v>79</v>
      </c>
      <c r="C22" s="9">
        <v>17473</v>
      </c>
      <c r="D22" s="9">
        <v>18833</v>
      </c>
      <c r="E22" s="123">
        <v>107.5</v>
      </c>
      <c r="F22" s="45">
        <f t="shared" si="0"/>
        <v>92.77863325014603</v>
      </c>
      <c r="G22" s="109"/>
    </row>
    <row r="23" spans="1:7" ht="13.5" customHeight="1">
      <c r="A23" s="108">
        <v>3</v>
      </c>
      <c r="B23" s="192" t="s">
        <v>125</v>
      </c>
      <c r="C23" s="9">
        <v>9375</v>
      </c>
      <c r="D23" s="9">
        <v>11286</v>
      </c>
      <c r="E23" s="123">
        <v>97.4</v>
      </c>
      <c r="F23" s="45">
        <f t="shared" si="0"/>
        <v>83.0675172780436</v>
      </c>
      <c r="G23" s="109"/>
    </row>
    <row r="24" spans="1:7" ht="13.5" customHeight="1">
      <c r="A24" s="108">
        <v>4</v>
      </c>
      <c r="B24" s="193" t="s">
        <v>207</v>
      </c>
      <c r="C24" s="9">
        <v>8126</v>
      </c>
      <c r="D24" s="9">
        <v>8758</v>
      </c>
      <c r="E24" s="123">
        <v>111.2</v>
      </c>
      <c r="F24" s="45">
        <f t="shared" si="0"/>
        <v>92.78374058004111</v>
      </c>
      <c r="G24" s="109"/>
    </row>
    <row r="25" spans="1:7" ht="13.5" customHeight="1">
      <c r="A25" s="108">
        <v>5</v>
      </c>
      <c r="B25" s="193" t="s">
        <v>216</v>
      </c>
      <c r="C25" s="9">
        <v>7769</v>
      </c>
      <c r="D25" s="9">
        <v>9983</v>
      </c>
      <c r="E25" s="123">
        <v>118</v>
      </c>
      <c r="F25" s="45">
        <f t="shared" si="0"/>
        <v>77.82229790644095</v>
      </c>
      <c r="G25" s="109"/>
    </row>
    <row r="26" spans="1:7" ht="13.5" customHeight="1">
      <c r="A26" s="108">
        <v>6</v>
      </c>
      <c r="B26" s="193" t="s">
        <v>209</v>
      </c>
      <c r="C26" s="9">
        <v>7329</v>
      </c>
      <c r="D26" s="9">
        <v>7627</v>
      </c>
      <c r="E26" s="123">
        <v>116.5</v>
      </c>
      <c r="F26" s="45">
        <f t="shared" si="0"/>
        <v>96.0928281106595</v>
      </c>
      <c r="G26" s="109"/>
    </row>
    <row r="27" spans="1:7" ht="13.5" customHeight="1">
      <c r="A27" s="108">
        <v>7</v>
      </c>
      <c r="B27" s="193" t="s">
        <v>208</v>
      </c>
      <c r="C27" s="9">
        <v>6874</v>
      </c>
      <c r="D27" s="9">
        <v>10484</v>
      </c>
      <c r="E27" s="123">
        <v>93.9</v>
      </c>
      <c r="F27" s="45">
        <f t="shared" si="0"/>
        <v>65.56657764212133</v>
      </c>
      <c r="G27" s="109"/>
    </row>
    <row r="28" spans="1:7" ht="13.5" customHeight="1">
      <c r="A28" s="108">
        <v>8</v>
      </c>
      <c r="B28" s="193" t="s">
        <v>131</v>
      </c>
      <c r="C28" s="9">
        <v>4600</v>
      </c>
      <c r="D28" s="9">
        <v>4369</v>
      </c>
      <c r="E28" s="123">
        <v>101.7</v>
      </c>
      <c r="F28" s="45">
        <f t="shared" si="0"/>
        <v>105.28725108720532</v>
      </c>
      <c r="G28" s="109"/>
    </row>
    <row r="29" spans="1:7" ht="13.5" customHeight="1">
      <c r="A29" s="108">
        <v>9</v>
      </c>
      <c r="B29" s="193" t="s">
        <v>139</v>
      </c>
      <c r="C29" s="114">
        <v>4452</v>
      </c>
      <c r="D29" s="114">
        <v>3131</v>
      </c>
      <c r="E29" s="126">
        <v>104.5</v>
      </c>
      <c r="F29" s="45">
        <f t="shared" si="0"/>
        <v>142.19099329287766</v>
      </c>
      <c r="G29" s="109"/>
    </row>
    <row r="30" spans="1:7" ht="13.5" customHeight="1" thickBot="1">
      <c r="A30" s="113">
        <v>10</v>
      </c>
      <c r="B30" s="193" t="s">
        <v>220</v>
      </c>
      <c r="C30" s="114">
        <v>2998</v>
      </c>
      <c r="D30" s="114">
        <v>2246</v>
      </c>
      <c r="E30" s="126">
        <v>109.6</v>
      </c>
      <c r="F30" s="115">
        <f t="shared" si="0"/>
        <v>133.48174532502227</v>
      </c>
      <c r="G30" s="117"/>
    </row>
    <row r="31" spans="1:7" ht="13.5" customHeight="1" thickBot="1">
      <c r="A31" s="93"/>
      <c r="B31" s="94" t="s">
        <v>89</v>
      </c>
      <c r="C31" s="95">
        <v>114269</v>
      </c>
      <c r="D31" s="95">
        <v>115664</v>
      </c>
      <c r="E31" s="96">
        <v>106.6</v>
      </c>
      <c r="F31" s="120">
        <f t="shared" si="0"/>
        <v>98.79392032092959</v>
      </c>
      <c r="G31" s="122">
        <v>98.4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5" t="s">
        <v>61</v>
      </c>
      <c r="B53" s="106" t="s">
        <v>62</v>
      </c>
      <c r="C53" s="87" t="s">
        <v>229</v>
      </c>
      <c r="D53" s="87" t="s">
        <v>175</v>
      </c>
      <c r="E53" s="106" t="s">
        <v>55</v>
      </c>
      <c r="F53" s="106" t="s">
        <v>63</v>
      </c>
      <c r="G53" s="107" t="s">
        <v>88</v>
      </c>
    </row>
    <row r="54" spans="1:7" ht="13.5">
      <c r="A54" s="108">
        <v>1</v>
      </c>
      <c r="B54" s="192" t="s">
        <v>133</v>
      </c>
      <c r="C54" s="6">
        <v>34012</v>
      </c>
      <c r="D54" s="9">
        <v>35075</v>
      </c>
      <c r="E54" s="45">
        <v>105.4</v>
      </c>
      <c r="F54" s="45">
        <f aca="true" t="shared" si="1" ref="F54:F64">SUM(C54/D54*100)</f>
        <v>96.96935138987884</v>
      </c>
      <c r="G54" s="109"/>
    </row>
    <row r="55" spans="1:7" ht="13.5">
      <c r="A55" s="108">
        <v>2</v>
      </c>
      <c r="B55" s="192" t="s">
        <v>138</v>
      </c>
      <c r="C55" s="6">
        <v>22348</v>
      </c>
      <c r="D55" s="9">
        <v>18465</v>
      </c>
      <c r="E55" s="45">
        <v>95.9</v>
      </c>
      <c r="F55" s="45">
        <f t="shared" si="1"/>
        <v>121.02897373409152</v>
      </c>
      <c r="G55" s="109"/>
    </row>
    <row r="56" spans="1:7" ht="13.5">
      <c r="A56" s="108">
        <v>3</v>
      </c>
      <c r="B56" s="192" t="s">
        <v>200</v>
      </c>
      <c r="C56" s="6">
        <v>20987</v>
      </c>
      <c r="D56" s="9">
        <v>20162</v>
      </c>
      <c r="E56" s="45">
        <v>97.3</v>
      </c>
      <c r="F56" s="45">
        <f t="shared" si="1"/>
        <v>104.09185596666997</v>
      </c>
      <c r="G56" s="109"/>
    </row>
    <row r="57" spans="1:7" ht="13.5">
      <c r="A57" s="108">
        <v>4</v>
      </c>
      <c r="B57" s="7" t="s">
        <v>220</v>
      </c>
      <c r="C57" s="6">
        <v>18139</v>
      </c>
      <c r="D57" s="9">
        <v>15396</v>
      </c>
      <c r="E57" s="45">
        <v>94.3</v>
      </c>
      <c r="F57" s="45">
        <f t="shared" si="1"/>
        <v>117.8163159262146</v>
      </c>
      <c r="G57" s="109"/>
    </row>
    <row r="58" spans="1:7" ht="13.5">
      <c r="A58" s="108">
        <v>5</v>
      </c>
      <c r="B58" s="193" t="s">
        <v>204</v>
      </c>
      <c r="C58" s="6">
        <v>16099</v>
      </c>
      <c r="D58" s="9">
        <v>19998</v>
      </c>
      <c r="E58" s="45">
        <v>94.7</v>
      </c>
      <c r="F58" s="45">
        <f t="shared" si="1"/>
        <v>80.5030503050305</v>
      </c>
      <c r="G58" s="109"/>
    </row>
    <row r="59" spans="1:7" ht="13.5">
      <c r="A59" s="108">
        <v>6</v>
      </c>
      <c r="B59" s="193" t="s">
        <v>217</v>
      </c>
      <c r="C59" s="6">
        <v>15226</v>
      </c>
      <c r="D59" s="9">
        <v>12499</v>
      </c>
      <c r="E59" s="45">
        <v>101.9</v>
      </c>
      <c r="F59" s="45">
        <f t="shared" si="1"/>
        <v>121.81774541963357</v>
      </c>
      <c r="G59" s="109"/>
    </row>
    <row r="60" spans="1:7" ht="13.5">
      <c r="A60" s="108">
        <v>7</v>
      </c>
      <c r="B60" s="193" t="s">
        <v>210</v>
      </c>
      <c r="C60" s="6">
        <v>14809</v>
      </c>
      <c r="D60" s="9">
        <v>17164</v>
      </c>
      <c r="E60" s="45">
        <v>90.4</v>
      </c>
      <c r="F60" s="45">
        <f t="shared" si="1"/>
        <v>86.2794220461431</v>
      </c>
      <c r="G60" s="109"/>
    </row>
    <row r="61" spans="1:7" ht="13.5">
      <c r="A61" s="108">
        <v>8</v>
      </c>
      <c r="B61" s="193" t="s">
        <v>208</v>
      </c>
      <c r="C61" s="6">
        <v>14328</v>
      </c>
      <c r="D61" s="9">
        <v>11399</v>
      </c>
      <c r="E61" s="45">
        <v>108.5</v>
      </c>
      <c r="F61" s="45">
        <f t="shared" si="1"/>
        <v>125.69523642424774</v>
      </c>
      <c r="G61" s="109"/>
    </row>
    <row r="62" spans="1:7" ht="13.5">
      <c r="A62" s="108">
        <v>9</v>
      </c>
      <c r="B62" s="193" t="s">
        <v>211</v>
      </c>
      <c r="C62" s="125">
        <v>12860</v>
      </c>
      <c r="D62" s="114">
        <v>15612</v>
      </c>
      <c r="E62" s="115">
        <v>100.8</v>
      </c>
      <c r="F62" s="45">
        <f t="shared" si="1"/>
        <v>82.37253394824494</v>
      </c>
      <c r="G62" s="109"/>
    </row>
    <row r="63" spans="1:7" ht="14.25" thickBot="1">
      <c r="A63" s="113">
        <v>10</v>
      </c>
      <c r="B63" s="193" t="s">
        <v>257</v>
      </c>
      <c r="C63" s="125">
        <v>7117</v>
      </c>
      <c r="D63" s="114">
        <v>6205</v>
      </c>
      <c r="E63" s="115">
        <v>131.8</v>
      </c>
      <c r="F63" s="115">
        <f t="shared" si="1"/>
        <v>114.69782433521354</v>
      </c>
      <c r="G63" s="117"/>
    </row>
    <row r="64" spans="1:7" ht="14.25" thickBot="1">
      <c r="A64" s="93"/>
      <c r="B64" s="94" t="s">
        <v>85</v>
      </c>
      <c r="C64" s="95">
        <v>215342</v>
      </c>
      <c r="D64" s="95">
        <v>216686</v>
      </c>
      <c r="E64" s="98">
        <v>99.7</v>
      </c>
      <c r="F64" s="120">
        <f t="shared" si="1"/>
        <v>99.37974765328632</v>
      </c>
      <c r="G64" s="137">
        <v>71.2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74" t="s">
        <v>169</v>
      </c>
      <c r="C16" s="274" t="s">
        <v>170</v>
      </c>
      <c r="D16" s="274" t="s">
        <v>171</v>
      </c>
      <c r="E16" s="274" t="s">
        <v>143</v>
      </c>
      <c r="F16" s="274" t="s">
        <v>144</v>
      </c>
      <c r="G16" s="274" t="s">
        <v>145</v>
      </c>
      <c r="H16" s="274" t="s">
        <v>146</v>
      </c>
      <c r="I16" s="274" t="s">
        <v>147</v>
      </c>
      <c r="J16" s="274" t="s">
        <v>148</v>
      </c>
      <c r="K16" s="274" t="s">
        <v>149</v>
      </c>
      <c r="L16" s="274" t="s">
        <v>150</v>
      </c>
      <c r="M16" s="274" t="s">
        <v>151</v>
      </c>
      <c r="N16" s="1"/>
    </row>
    <row r="17" spans="1:27" ht="10.5" customHeight="1">
      <c r="A17" s="10" t="s">
        <v>172</v>
      </c>
      <c r="B17" s="271">
        <v>73.5</v>
      </c>
      <c r="C17" s="271">
        <v>74.3</v>
      </c>
      <c r="D17" s="271">
        <v>75.7</v>
      </c>
      <c r="E17" s="271">
        <v>85.3</v>
      </c>
      <c r="F17" s="271">
        <v>83.2</v>
      </c>
      <c r="G17" s="271">
        <v>89.6</v>
      </c>
      <c r="H17" s="271">
        <v>94.5</v>
      </c>
      <c r="I17" s="271">
        <v>77.2</v>
      </c>
      <c r="J17" s="271">
        <v>90.5</v>
      </c>
      <c r="K17" s="271">
        <v>97.3</v>
      </c>
      <c r="L17" s="271">
        <v>96.3</v>
      </c>
      <c r="M17" s="271">
        <v>78.9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173</v>
      </c>
      <c r="B18" s="271">
        <v>92.9</v>
      </c>
      <c r="C18" s="271">
        <v>77.4</v>
      </c>
      <c r="D18" s="271">
        <v>75.4</v>
      </c>
      <c r="E18" s="271">
        <v>75.8</v>
      </c>
      <c r="F18" s="271">
        <v>74.4</v>
      </c>
      <c r="G18" s="271">
        <v>77.7</v>
      </c>
      <c r="H18" s="271">
        <v>80.3</v>
      </c>
      <c r="I18" s="271">
        <v>77.2</v>
      </c>
      <c r="J18" s="271">
        <v>77.5</v>
      </c>
      <c r="K18" s="271">
        <v>77.1</v>
      </c>
      <c r="L18" s="271">
        <v>73.5</v>
      </c>
      <c r="M18" s="271">
        <v>66.6</v>
      </c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"/>
      <c r="AA18" s="1"/>
    </row>
    <row r="19" spans="1:27" ht="10.5" customHeight="1">
      <c r="A19" s="10" t="s">
        <v>174</v>
      </c>
      <c r="B19" s="271">
        <v>67.1</v>
      </c>
      <c r="C19" s="271">
        <v>69</v>
      </c>
      <c r="D19" s="271">
        <v>71.2</v>
      </c>
      <c r="E19" s="271">
        <v>73.2</v>
      </c>
      <c r="F19" s="271">
        <v>72</v>
      </c>
      <c r="G19" s="271">
        <v>72.6</v>
      </c>
      <c r="H19" s="271">
        <v>78.1</v>
      </c>
      <c r="I19" s="271">
        <v>80</v>
      </c>
      <c r="J19" s="271">
        <v>75.3</v>
      </c>
      <c r="K19" s="271">
        <v>77.7</v>
      </c>
      <c r="L19" s="271">
        <v>79.8</v>
      </c>
      <c r="M19" s="271">
        <v>73.4</v>
      </c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1"/>
      <c r="AA19" s="1"/>
    </row>
    <row r="20" spans="1:27" ht="10.5" customHeight="1">
      <c r="A20" s="10" t="s">
        <v>175</v>
      </c>
      <c r="B20" s="271">
        <v>71.6</v>
      </c>
      <c r="C20" s="271">
        <v>76.8</v>
      </c>
      <c r="D20" s="271">
        <v>80.9</v>
      </c>
      <c r="E20" s="271">
        <v>79.2</v>
      </c>
      <c r="F20" s="271">
        <v>79.8</v>
      </c>
      <c r="G20" s="271">
        <v>79.2</v>
      </c>
      <c r="H20" s="271">
        <v>80.8</v>
      </c>
      <c r="I20" s="271">
        <v>83.9</v>
      </c>
      <c r="J20" s="271">
        <v>84.2</v>
      </c>
      <c r="K20" s="271">
        <v>84.4</v>
      </c>
      <c r="L20" s="271">
        <v>83.6</v>
      </c>
      <c r="M20" s="271">
        <v>71.9</v>
      </c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1"/>
      <c r="AA20" s="1"/>
    </row>
    <row r="21" spans="1:27" ht="10.5" customHeight="1">
      <c r="A21" s="10" t="s">
        <v>237</v>
      </c>
      <c r="B21" s="271">
        <v>69.7</v>
      </c>
      <c r="C21" s="271">
        <v>79.8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1"/>
      <c r="AA22" s="1"/>
    </row>
    <row r="23" spans="14:27" ht="9.75" customHeight="1"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1"/>
      <c r="AA23" s="1"/>
    </row>
    <row r="24" spans="1:13" ht="13.5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</row>
    <row r="28" ht="13.5">
      <c r="O28" s="279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74" t="s">
        <v>169</v>
      </c>
      <c r="C41" s="274" t="s">
        <v>170</v>
      </c>
      <c r="D41" s="274" t="s">
        <v>171</v>
      </c>
      <c r="E41" s="274" t="s">
        <v>143</v>
      </c>
      <c r="F41" s="274" t="s">
        <v>144</v>
      </c>
      <c r="G41" s="274" t="s">
        <v>145</v>
      </c>
      <c r="H41" s="274" t="s">
        <v>146</v>
      </c>
      <c r="I41" s="274" t="s">
        <v>147</v>
      </c>
      <c r="J41" s="274" t="s">
        <v>148</v>
      </c>
      <c r="K41" s="274" t="s">
        <v>149</v>
      </c>
      <c r="L41" s="274" t="s">
        <v>150</v>
      </c>
      <c r="M41" s="274" t="s">
        <v>151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172</v>
      </c>
      <c r="B42" s="280">
        <v>96.9</v>
      </c>
      <c r="C42" s="280">
        <v>96.4</v>
      </c>
      <c r="D42" s="280">
        <v>90.1</v>
      </c>
      <c r="E42" s="280">
        <v>101.5</v>
      </c>
      <c r="F42" s="280">
        <v>106.8</v>
      </c>
      <c r="G42" s="280">
        <v>110.7</v>
      </c>
      <c r="H42" s="280">
        <v>103.8</v>
      </c>
      <c r="I42" s="280">
        <v>105.9</v>
      </c>
      <c r="J42" s="280">
        <v>95.9</v>
      </c>
      <c r="K42" s="280">
        <v>92.5</v>
      </c>
      <c r="L42" s="280">
        <v>100.7</v>
      </c>
      <c r="M42" s="280">
        <v>94.6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173</v>
      </c>
      <c r="B43" s="280">
        <v>109.6</v>
      </c>
      <c r="C43" s="280">
        <v>91.7</v>
      </c>
      <c r="D43" s="280">
        <v>85.7</v>
      </c>
      <c r="E43" s="280">
        <v>88.7</v>
      </c>
      <c r="F43" s="280">
        <v>89.8</v>
      </c>
      <c r="G43" s="280">
        <v>91.4</v>
      </c>
      <c r="H43" s="280">
        <v>87.6</v>
      </c>
      <c r="I43" s="280">
        <v>85.8</v>
      </c>
      <c r="J43" s="280">
        <v>84.7</v>
      </c>
      <c r="K43" s="280">
        <v>90.7</v>
      </c>
      <c r="L43" s="280">
        <v>91.4</v>
      </c>
      <c r="M43" s="280">
        <v>87.4</v>
      </c>
      <c r="N43" s="25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spans="1:26" ht="10.5" customHeight="1">
      <c r="A44" s="10" t="s">
        <v>174</v>
      </c>
      <c r="B44" s="280">
        <v>91.1</v>
      </c>
      <c r="C44" s="280">
        <v>91.1</v>
      </c>
      <c r="D44" s="280">
        <v>91.1</v>
      </c>
      <c r="E44" s="280">
        <v>90.6</v>
      </c>
      <c r="F44" s="280">
        <v>95.7</v>
      </c>
      <c r="G44" s="280">
        <v>90</v>
      </c>
      <c r="H44" s="280">
        <v>92.4</v>
      </c>
      <c r="I44" s="280">
        <v>93.7</v>
      </c>
      <c r="J44" s="280">
        <v>85.5</v>
      </c>
      <c r="K44" s="280">
        <v>88.9</v>
      </c>
      <c r="L44" s="280">
        <v>90.9</v>
      </c>
      <c r="M44" s="280">
        <v>84</v>
      </c>
      <c r="N44" s="2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</row>
    <row r="45" spans="1:26" ht="10.5" customHeight="1">
      <c r="A45" s="10" t="s">
        <v>165</v>
      </c>
      <c r="B45" s="280">
        <v>85.3</v>
      </c>
      <c r="C45" s="280">
        <v>84.2</v>
      </c>
      <c r="D45" s="280">
        <v>80.9</v>
      </c>
      <c r="E45" s="280">
        <v>82.2</v>
      </c>
      <c r="F45" s="280">
        <v>91.4</v>
      </c>
      <c r="G45" s="280">
        <v>87.2</v>
      </c>
      <c r="H45" s="280">
        <v>87.8</v>
      </c>
      <c r="I45" s="280">
        <v>91</v>
      </c>
      <c r="J45" s="280">
        <v>92.4</v>
      </c>
      <c r="K45" s="280">
        <v>97</v>
      </c>
      <c r="L45" s="280">
        <v>97.1</v>
      </c>
      <c r="M45" s="280">
        <v>90.7</v>
      </c>
      <c r="N45" s="2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</row>
    <row r="46" spans="1:26" ht="10.5" customHeight="1">
      <c r="A46" s="10" t="s">
        <v>229</v>
      </c>
      <c r="B46" s="280">
        <v>92.5</v>
      </c>
      <c r="C46" s="280">
        <v>96.7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</row>
    <row r="47" spans="14:26" ht="10.5" customHeight="1">
      <c r="N47" s="2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</row>
    <row r="48" spans="14:26" ht="10.5" customHeight="1">
      <c r="N48" s="2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74" t="s">
        <v>169</v>
      </c>
      <c r="C65" s="274" t="s">
        <v>170</v>
      </c>
      <c r="D65" s="274" t="s">
        <v>171</v>
      </c>
      <c r="E65" s="274" t="s">
        <v>143</v>
      </c>
      <c r="F65" s="274" t="s">
        <v>144</v>
      </c>
      <c r="G65" s="274" t="s">
        <v>145</v>
      </c>
      <c r="H65" s="274" t="s">
        <v>146</v>
      </c>
      <c r="I65" s="274" t="s">
        <v>147</v>
      </c>
      <c r="J65" s="274" t="s">
        <v>148</v>
      </c>
      <c r="K65" s="274" t="s">
        <v>149</v>
      </c>
      <c r="L65" s="274" t="s">
        <v>150</v>
      </c>
      <c r="M65" s="274" t="s">
        <v>151</v>
      </c>
    </row>
    <row r="66" spans="1:13" ht="10.5" customHeight="1">
      <c r="A66" s="10" t="s">
        <v>172</v>
      </c>
      <c r="B66" s="271">
        <v>75.9</v>
      </c>
      <c r="C66" s="271">
        <v>77.1</v>
      </c>
      <c r="D66" s="271">
        <v>84.6</v>
      </c>
      <c r="E66" s="271">
        <v>83</v>
      </c>
      <c r="F66" s="271">
        <v>77.3</v>
      </c>
      <c r="G66" s="271">
        <v>80.6</v>
      </c>
      <c r="H66" s="271">
        <v>91.3</v>
      </c>
      <c r="I66" s="271">
        <v>72.6</v>
      </c>
      <c r="J66" s="271">
        <v>94.7</v>
      </c>
      <c r="K66" s="271">
        <v>105.1</v>
      </c>
      <c r="L66" s="271">
        <v>95.5</v>
      </c>
      <c r="M66" s="271">
        <v>84</v>
      </c>
    </row>
    <row r="67" spans="1:26" ht="10.5" customHeight="1">
      <c r="A67" s="10" t="s">
        <v>173</v>
      </c>
      <c r="B67" s="271">
        <v>83.6</v>
      </c>
      <c r="C67" s="271">
        <v>85.7</v>
      </c>
      <c r="D67" s="271">
        <v>88.4</v>
      </c>
      <c r="E67" s="271">
        <v>85.2</v>
      </c>
      <c r="F67" s="271">
        <v>82.7</v>
      </c>
      <c r="G67" s="271">
        <v>84.9</v>
      </c>
      <c r="H67" s="271">
        <v>91.8</v>
      </c>
      <c r="I67" s="271">
        <v>90.1</v>
      </c>
      <c r="J67" s="271">
        <v>91.5</v>
      </c>
      <c r="K67" s="271">
        <v>84.5</v>
      </c>
      <c r="L67" s="271">
        <v>80.3</v>
      </c>
      <c r="M67" s="271">
        <v>76.7</v>
      </c>
      <c r="N67" s="25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</row>
    <row r="68" spans="1:26" ht="10.5" customHeight="1">
      <c r="A68" s="10" t="s">
        <v>174</v>
      </c>
      <c r="B68" s="271">
        <v>73.1</v>
      </c>
      <c r="C68" s="271">
        <v>75.7</v>
      </c>
      <c r="D68" s="271">
        <v>78.1</v>
      </c>
      <c r="E68" s="271">
        <v>80.8</v>
      </c>
      <c r="F68" s="271">
        <v>74.5</v>
      </c>
      <c r="G68" s="271">
        <v>81.3</v>
      </c>
      <c r="H68" s="271">
        <v>84.2</v>
      </c>
      <c r="I68" s="271">
        <v>85.2</v>
      </c>
      <c r="J68" s="271">
        <v>88.5</v>
      </c>
      <c r="K68" s="271">
        <v>87.1</v>
      </c>
      <c r="L68" s="271">
        <v>87.6</v>
      </c>
      <c r="M68" s="271">
        <v>87.8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175</v>
      </c>
      <c r="B69" s="271">
        <v>83.9</v>
      </c>
      <c r="C69" s="271">
        <v>91.2</v>
      </c>
      <c r="D69" s="271">
        <v>100</v>
      </c>
      <c r="E69" s="271">
        <v>96.4</v>
      </c>
      <c r="F69" s="271">
        <v>86.6</v>
      </c>
      <c r="G69" s="271">
        <v>91.1</v>
      </c>
      <c r="H69" s="271">
        <v>92</v>
      </c>
      <c r="I69" s="271">
        <v>92.1</v>
      </c>
      <c r="J69" s="271">
        <v>91.1</v>
      </c>
      <c r="K69" s="271">
        <v>86.7</v>
      </c>
      <c r="L69" s="271">
        <v>86.1</v>
      </c>
      <c r="M69" s="271">
        <v>80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229</v>
      </c>
      <c r="B70" s="271">
        <v>75.1</v>
      </c>
      <c r="C70" s="271">
        <v>82.1</v>
      </c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77"/>
      <c r="C72" s="277"/>
      <c r="D72" s="277"/>
      <c r="E72" s="277"/>
      <c r="F72" s="277"/>
      <c r="G72" s="281"/>
      <c r="H72" s="277"/>
      <c r="I72" s="277"/>
      <c r="J72" s="277"/>
      <c r="K72" s="277"/>
      <c r="L72" s="277"/>
      <c r="M72" s="277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78" customWidth="1"/>
    <col min="25" max="26" width="7.625" style="0" customWidth="1"/>
  </cols>
  <sheetData>
    <row r="1" spans="1:29" ht="13.5">
      <c r="A1" s="25"/>
      <c r="B1" s="282"/>
      <c r="C1" s="265"/>
      <c r="D1" s="265"/>
      <c r="E1" s="265"/>
      <c r="F1" s="265"/>
      <c r="G1" s="265"/>
      <c r="H1" s="265"/>
      <c r="I1" s="265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65"/>
      <c r="C2" s="265"/>
      <c r="D2" s="265"/>
      <c r="E2" s="265"/>
      <c r="F2" s="265"/>
      <c r="G2" s="265"/>
      <c r="H2" s="265"/>
      <c r="I2" s="265"/>
      <c r="J2" s="1"/>
      <c r="L2" s="66"/>
      <c r="M2" s="283"/>
      <c r="N2" s="66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1"/>
      <c r="AB2" s="1"/>
      <c r="AC2" s="1"/>
    </row>
    <row r="3" spans="1:29" ht="13.5">
      <c r="A3" s="25"/>
      <c r="B3" s="265"/>
      <c r="C3" s="265"/>
      <c r="D3" s="265"/>
      <c r="E3" s="265"/>
      <c r="F3" s="265"/>
      <c r="G3" s="265"/>
      <c r="H3" s="265"/>
      <c r="I3" s="265"/>
      <c r="J3" s="1"/>
      <c r="L3" s="66"/>
      <c r="M3" s="283"/>
      <c r="N3" s="66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1"/>
      <c r="AB3" s="1"/>
      <c r="AC3" s="1"/>
    </row>
    <row r="4" spans="1:29" ht="13.5">
      <c r="A4" s="25"/>
      <c r="B4" s="265"/>
      <c r="C4" s="265"/>
      <c r="D4" s="265"/>
      <c r="E4" s="265"/>
      <c r="F4" s="265"/>
      <c r="G4" s="265"/>
      <c r="H4" s="265"/>
      <c r="I4" s="265"/>
      <c r="J4" s="1"/>
      <c r="L4" s="66"/>
      <c r="M4" s="283"/>
      <c r="N4" s="66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1"/>
      <c r="AB4" s="1"/>
      <c r="AC4" s="1"/>
    </row>
    <row r="5" spans="1:29" ht="13.5">
      <c r="A5" s="25"/>
      <c r="B5" s="265"/>
      <c r="C5" s="265"/>
      <c r="D5" s="265"/>
      <c r="E5" s="265"/>
      <c r="F5" s="265"/>
      <c r="G5" s="265"/>
      <c r="H5" s="265"/>
      <c r="I5" s="265"/>
      <c r="J5" s="1"/>
      <c r="L5" s="66"/>
      <c r="M5" s="283"/>
      <c r="N5" s="66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1"/>
      <c r="AB5" s="1"/>
      <c r="AC5" s="1"/>
    </row>
    <row r="6" spans="10:29" ht="13.5">
      <c r="J6" s="1"/>
      <c r="L6" s="66"/>
      <c r="M6" s="283"/>
      <c r="N6" s="66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1"/>
      <c r="AB6" s="1"/>
      <c r="AC6" s="1"/>
    </row>
    <row r="7" spans="10:23" ht="13.5">
      <c r="J7" s="1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140</v>
      </c>
      <c r="C18" s="11" t="s">
        <v>141</v>
      </c>
      <c r="D18" s="11" t="s">
        <v>142</v>
      </c>
      <c r="E18" s="11" t="s">
        <v>143</v>
      </c>
      <c r="F18" s="11" t="s">
        <v>144</v>
      </c>
      <c r="G18" s="11" t="s">
        <v>145</v>
      </c>
      <c r="H18" s="11" t="s">
        <v>146</v>
      </c>
      <c r="I18" s="11" t="s">
        <v>147</v>
      </c>
      <c r="J18" s="11" t="s">
        <v>148</v>
      </c>
      <c r="K18" s="11" t="s">
        <v>149</v>
      </c>
      <c r="L18" s="11" t="s">
        <v>150</v>
      </c>
      <c r="M18" s="11" t="s">
        <v>151</v>
      </c>
    </row>
    <row r="19" spans="1:13" ht="10.5" customHeight="1">
      <c r="A19" s="10" t="s">
        <v>152</v>
      </c>
      <c r="B19" s="280">
        <v>15.3</v>
      </c>
      <c r="C19" s="280">
        <v>17</v>
      </c>
      <c r="D19" s="280">
        <v>17.8</v>
      </c>
      <c r="E19" s="280">
        <v>17</v>
      </c>
      <c r="F19" s="280">
        <v>18.2</v>
      </c>
      <c r="G19" s="280">
        <v>18.2</v>
      </c>
      <c r="H19" s="280">
        <v>16.2</v>
      </c>
      <c r="I19" s="280">
        <v>14.9</v>
      </c>
      <c r="J19" s="280">
        <v>17</v>
      </c>
      <c r="K19" s="280">
        <v>16</v>
      </c>
      <c r="L19" s="280">
        <v>15.8</v>
      </c>
      <c r="M19" s="280">
        <v>16.8</v>
      </c>
    </row>
    <row r="20" spans="1:13" ht="10.5" customHeight="1">
      <c r="A20" s="10" t="s">
        <v>168</v>
      </c>
      <c r="B20" s="280">
        <v>15.5</v>
      </c>
      <c r="C20" s="280">
        <v>17.7</v>
      </c>
      <c r="D20" s="280">
        <v>19.2</v>
      </c>
      <c r="E20" s="280">
        <v>19.4</v>
      </c>
      <c r="F20" s="280">
        <v>18.4</v>
      </c>
      <c r="G20" s="280">
        <v>18.2</v>
      </c>
      <c r="H20" s="280">
        <v>16.7</v>
      </c>
      <c r="I20" s="280">
        <v>17.2</v>
      </c>
      <c r="J20" s="280">
        <v>15.8</v>
      </c>
      <c r="K20" s="280">
        <v>18.6</v>
      </c>
      <c r="L20" s="280">
        <v>16.7</v>
      </c>
      <c r="M20" s="280">
        <v>16.5</v>
      </c>
    </row>
    <row r="21" spans="1:13" ht="10.5" customHeight="1">
      <c r="A21" s="10" t="s">
        <v>154</v>
      </c>
      <c r="B21" s="280">
        <v>15.9</v>
      </c>
      <c r="C21" s="280">
        <v>14.3</v>
      </c>
      <c r="D21" s="280">
        <v>15.2</v>
      </c>
      <c r="E21" s="280">
        <v>18.6</v>
      </c>
      <c r="F21" s="280">
        <v>17.4</v>
      </c>
      <c r="G21" s="280">
        <v>15.7</v>
      </c>
      <c r="H21" s="280">
        <v>15.4</v>
      </c>
      <c r="I21" s="280">
        <v>16</v>
      </c>
      <c r="J21" s="280">
        <v>16.5</v>
      </c>
      <c r="K21" s="280">
        <v>15</v>
      </c>
      <c r="L21" s="280">
        <v>14.9</v>
      </c>
      <c r="M21" s="280">
        <v>16.9</v>
      </c>
    </row>
    <row r="22" spans="1:13" ht="10.5" customHeight="1">
      <c r="A22" s="10" t="s">
        <v>165</v>
      </c>
      <c r="B22" s="280">
        <v>14.7</v>
      </c>
      <c r="C22" s="280">
        <v>15.2</v>
      </c>
      <c r="D22" s="280">
        <v>16.7</v>
      </c>
      <c r="E22" s="280">
        <v>15.9</v>
      </c>
      <c r="F22" s="280">
        <v>16.3</v>
      </c>
      <c r="G22" s="280">
        <v>16.4</v>
      </c>
      <c r="H22" s="280">
        <v>14.7</v>
      </c>
      <c r="I22" s="280">
        <v>16.5</v>
      </c>
      <c r="J22" s="280">
        <v>15.9</v>
      </c>
      <c r="K22" s="280">
        <v>18</v>
      </c>
      <c r="L22" s="280">
        <v>17.3</v>
      </c>
      <c r="M22" s="280">
        <v>15.7</v>
      </c>
    </row>
    <row r="23" spans="1:13" ht="10.5" customHeight="1">
      <c r="A23" s="10" t="s">
        <v>229</v>
      </c>
      <c r="B23" s="280">
        <v>15.3</v>
      </c>
      <c r="C23" s="280">
        <v>16</v>
      </c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140</v>
      </c>
      <c r="C42" s="11" t="s">
        <v>141</v>
      </c>
      <c r="D42" s="11" t="s">
        <v>142</v>
      </c>
      <c r="E42" s="11" t="s">
        <v>143</v>
      </c>
      <c r="F42" s="11" t="s">
        <v>144</v>
      </c>
      <c r="G42" s="11" t="s">
        <v>145</v>
      </c>
      <c r="H42" s="11" t="s">
        <v>146</v>
      </c>
      <c r="I42" s="11" t="s">
        <v>147</v>
      </c>
      <c r="J42" s="11" t="s">
        <v>148</v>
      </c>
      <c r="K42" s="11" t="s">
        <v>149</v>
      </c>
      <c r="L42" s="11" t="s">
        <v>150</v>
      </c>
      <c r="M42" s="11" t="s">
        <v>151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152</v>
      </c>
      <c r="B43" s="280">
        <v>24.2</v>
      </c>
      <c r="C43" s="280">
        <v>24.9</v>
      </c>
      <c r="D43" s="280">
        <v>25.1</v>
      </c>
      <c r="E43" s="280">
        <v>24.9</v>
      </c>
      <c r="F43" s="280">
        <v>26</v>
      </c>
      <c r="G43" s="280">
        <v>26.8</v>
      </c>
      <c r="H43" s="280">
        <v>25.6</v>
      </c>
      <c r="I43" s="280">
        <v>25.9</v>
      </c>
      <c r="J43" s="280">
        <v>25.6</v>
      </c>
      <c r="K43" s="280">
        <v>24.3</v>
      </c>
      <c r="L43" s="280">
        <v>24.3</v>
      </c>
      <c r="M43" s="280">
        <v>25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153</v>
      </c>
      <c r="B44" s="280">
        <v>25.3</v>
      </c>
      <c r="C44" s="280">
        <v>26.5</v>
      </c>
      <c r="D44" s="280">
        <v>25.8</v>
      </c>
      <c r="E44" s="280">
        <v>26.4</v>
      </c>
      <c r="F44" s="280">
        <v>28.1</v>
      </c>
      <c r="G44" s="280">
        <v>27.7</v>
      </c>
      <c r="H44" s="280">
        <v>26.5</v>
      </c>
      <c r="I44" s="280">
        <v>27.3</v>
      </c>
      <c r="J44" s="280">
        <v>24.8</v>
      </c>
      <c r="K44" s="280">
        <v>26.9</v>
      </c>
      <c r="L44" s="280">
        <v>26</v>
      </c>
      <c r="M44" s="280">
        <v>26.3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167</v>
      </c>
      <c r="B45" s="280">
        <v>26.9</v>
      </c>
      <c r="C45" s="280">
        <v>26.5</v>
      </c>
      <c r="D45" s="280">
        <v>23.4</v>
      </c>
      <c r="E45" s="280">
        <v>26.7</v>
      </c>
      <c r="F45" s="280">
        <v>28.9</v>
      </c>
      <c r="G45" s="280">
        <v>26.9</v>
      </c>
      <c r="H45" s="280">
        <v>26.2</v>
      </c>
      <c r="I45" s="280">
        <v>27.1</v>
      </c>
      <c r="J45" s="280">
        <v>27.7</v>
      </c>
      <c r="K45" s="280">
        <v>26.9</v>
      </c>
      <c r="L45" s="280">
        <v>25.5</v>
      </c>
      <c r="M45" s="280">
        <v>26.2</v>
      </c>
      <c r="N45" s="66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165</v>
      </c>
      <c r="B46" s="280">
        <v>25.9</v>
      </c>
      <c r="C46" s="280">
        <v>26.8</v>
      </c>
      <c r="D46" s="280">
        <v>27.1</v>
      </c>
      <c r="E46" s="280">
        <v>27</v>
      </c>
      <c r="F46" s="280">
        <v>28</v>
      </c>
      <c r="G46" s="280">
        <v>27.8</v>
      </c>
      <c r="H46" s="280">
        <v>26.4</v>
      </c>
      <c r="I46" s="280">
        <v>26.9</v>
      </c>
      <c r="J46" s="280">
        <v>27.1</v>
      </c>
      <c r="K46" s="280">
        <v>27.4</v>
      </c>
      <c r="L46" s="280">
        <v>27.2</v>
      </c>
      <c r="M46" s="280">
        <v>26.8</v>
      </c>
      <c r="N46" s="66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229</v>
      </c>
      <c r="B47" s="280">
        <v>27.3</v>
      </c>
      <c r="C47" s="280">
        <v>27.4</v>
      </c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66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140</v>
      </c>
      <c r="C70" s="11" t="s">
        <v>141</v>
      </c>
      <c r="D70" s="11" t="s">
        <v>142</v>
      </c>
      <c r="E70" s="11" t="s">
        <v>143</v>
      </c>
      <c r="F70" s="11" t="s">
        <v>144</v>
      </c>
      <c r="G70" s="11" t="s">
        <v>145</v>
      </c>
      <c r="H70" s="11" t="s">
        <v>146</v>
      </c>
      <c r="I70" s="11" t="s">
        <v>147</v>
      </c>
      <c r="J70" s="11" t="s">
        <v>148</v>
      </c>
      <c r="K70" s="11" t="s">
        <v>149</v>
      </c>
      <c r="L70" s="11" t="s">
        <v>150</v>
      </c>
      <c r="M70" s="11" t="s">
        <v>151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152</v>
      </c>
      <c r="B71" s="271">
        <v>63.1</v>
      </c>
      <c r="C71" s="271">
        <v>68.2</v>
      </c>
      <c r="D71" s="271">
        <v>70.7</v>
      </c>
      <c r="E71" s="271">
        <v>68.6</v>
      </c>
      <c r="F71" s="271">
        <v>69.1</v>
      </c>
      <c r="G71" s="271">
        <v>67.4</v>
      </c>
      <c r="H71" s="271">
        <v>64.4</v>
      </c>
      <c r="I71" s="271">
        <v>57.1</v>
      </c>
      <c r="J71" s="271">
        <v>66.6</v>
      </c>
      <c r="K71" s="271">
        <v>66.9</v>
      </c>
      <c r="L71" s="271">
        <v>65.2</v>
      </c>
      <c r="M71" s="271">
        <v>67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176</v>
      </c>
      <c r="B72" s="271">
        <v>61.1</v>
      </c>
      <c r="C72" s="271">
        <v>65.9</v>
      </c>
      <c r="D72" s="271">
        <v>74.7</v>
      </c>
      <c r="E72" s="271">
        <v>73.1</v>
      </c>
      <c r="F72" s="271">
        <v>64.6</v>
      </c>
      <c r="G72" s="271">
        <v>66</v>
      </c>
      <c r="H72" s="271">
        <v>64.1</v>
      </c>
      <c r="I72" s="271">
        <v>62.5</v>
      </c>
      <c r="J72" s="271">
        <v>65.2</v>
      </c>
      <c r="K72" s="271">
        <v>67.9</v>
      </c>
      <c r="L72" s="271">
        <v>64.9</v>
      </c>
      <c r="M72" s="271">
        <v>62.7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174</v>
      </c>
      <c r="B73" s="271">
        <v>58.4</v>
      </c>
      <c r="C73" s="271">
        <v>54.2</v>
      </c>
      <c r="D73" s="271">
        <v>66.9</v>
      </c>
      <c r="E73" s="271">
        <v>67.7</v>
      </c>
      <c r="F73" s="271">
        <v>58.6</v>
      </c>
      <c r="G73" s="271">
        <v>59.8</v>
      </c>
      <c r="H73" s="271">
        <v>59.2</v>
      </c>
      <c r="I73" s="271">
        <v>58.5</v>
      </c>
      <c r="J73" s="271">
        <v>59.1</v>
      </c>
      <c r="K73" s="271">
        <v>56.2</v>
      </c>
      <c r="L73" s="271">
        <v>59.6</v>
      </c>
      <c r="M73" s="271">
        <v>63.9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165</v>
      </c>
      <c r="B74" s="271">
        <v>56.9</v>
      </c>
      <c r="C74" s="271">
        <v>55.9</v>
      </c>
      <c r="D74" s="271">
        <v>61.4</v>
      </c>
      <c r="E74" s="271">
        <v>59.1</v>
      </c>
      <c r="F74" s="271">
        <v>57.4</v>
      </c>
      <c r="G74" s="271">
        <v>59</v>
      </c>
      <c r="H74" s="271">
        <v>56.7</v>
      </c>
      <c r="I74" s="271">
        <v>61</v>
      </c>
      <c r="J74" s="271">
        <v>58.2</v>
      </c>
      <c r="K74" s="271">
        <v>65.4</v>
      </c>
      <c r="L74" s="271">
        <v>63.6</v>
      </c>
      <c r="M74" s="271">
        <v>58.7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229</v>
      </c>
      <c r="B75" s="271">
        <v>55.7</v>
      </c>
      <c r="C75" s="271">
        <v>58.1</v>
      </c>
      <c r="D75" s="271"/>
      <c r="E75" s="271"/>
      <c r="F75" s="271"/>
      <c r="G75" s="271"/>
      <c r="H75" s="271"/>
      <c r="I75" s="271"/>
      <c r="J75" s="271"/>
      <c r="K75" s="271"/>
      <c r="L75" s="271"/>
      <c r="M75" s="271"/>
    </row>
    <row r="76" spans="2:13" ht="9.75" customHeight="1">
      <c r="B76" s="277"/>
      <c r="C76" s="277"/>
      <c r="D76" s="277"/>
      <c r="E76" s="277"/>
      <c r="F76" s="277"/>
      <c r="G76" s="277"/>
      <c r="H76" s="277"/>
      <c r="I76" s="277"/>
      <c r="J76" s="277"/>
      <c r="K76" s="275"/>
      <c r="L76" s="277"/>
      <c r="M76" s="277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zoomScale="75" zoomScaleNormal="75"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83"/>
      <c r="N4" s="66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83"/>
      <c r="N5" s="66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83"/>
      <c r="N6" s="66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83"/>
      <c r="N7" s="66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83"/>
      <c r="N8" s="66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1"/>
    </row>
    <row r="10" spans="12:27" ht="9.75" customHeight="1">
      <c r="L10" s="66"/>
      <c r="M10" s="66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1"/>
    </row>
    <row r="11" spans="12:27" ht="9.75" customHeight="1">
      <c r="L11" s="66"/>
      <c r="M11" s="66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1"/>
    </row>
    <row r="12" spans="12:27" ht="9.75" customHeight="1">
      <c r="L12" s="66"/>
      <c r="M12" s="66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1"/>
    </row>
    <row r="13" spans="12:27" ht="9.75" customHeight="1">
      <c r="L13" s="66"/>
      <c r="M13" s="66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83"/>
      <c r="AA15" s="1"/>
    </row>
    <row r="16" spans="12:27" ht="9.75" customHeight="1">
      <c r="L16" s="66"/>
      <c r="M16" s="283"/>
      <c r="AA16" s="1"/>
    </row>
    <row r="17" spans="12:27" ht="9.75" customHeight="1">
      <c r="L17" s="66"/>
      <c r="M17" s="283"/>
      <c r="AA17" s="1"/>
    </row>
    <row r="18" spans="12:27" ht="9.75" customHeight="1">
      <c r="L18" s="66"/>
      <c r="M18" s="283"/>
      <c r="AA18" s="1"/>
    </row>
    <row r="19" spans="12:27" ht="9.75" customHeight="1">
      <c r="L19" s="66"/>
      <c r="M19" s="283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140</v>
      </c>
      <c r="C24" s="11" t="s">
        <v>141</v>
      </c>
      <c r="D24" s="11" t="s">
        <v>142</v>
      </c>
      <c r="E24" s="11" t="s">
        <v>143</v>
      </c>
      <c r="F24" s="11" t="s">
        <v>144</v>
      </c>
      <c r="G24" s="11" t="s">
        <v>145</v>
      </c>
      <c r="H24" s="11" t="s">
        <v>146</v>
      </c>
      <c r="I24" s="11" t="s">
        <v>147</v>
      </c>
      <c r="J24" s="11" t="s">
        <v>148</v>
      </c>
      <c r="K24" s="11" t="s">
        <v>149</v>
      </c>
      <c r="L24" s="11" t="s">
        <v>150</v>
      </c>
      <c r="M24" s="11" t="s">
        <v>151</v>
      </c>
      <c r="AA24" s="1"/>
    </row>
    <row r="25" spans="1:27" ht="10.5" customHeight="1">
      <c r="A25" s="10" t="s">
        <v>152</v>
      </c>
      <c r="B25" s="280">
        <v>19.5</v>
      </c>
      <c r="C25" s="280">
        <v>21.4</v>
      </c>
      <c r="D25" s="280">
        <v>26.7</v>
      </c>
      <c r="E25" s="280">
        <v>25.7</v>
      </c>
      <c r="F25" s="280">
        <v>26.3</v>
      </c>
      <c r="G25" s="280">
        <v>25.8</v>
      </c>
      <c r="H25" s="280">
        <v>27.2</v>
      </c>
      <c r="I25" s="280">
        <v>20.4</v>
      </c>
      <c r="J25" s="280">
        <v>24.4</v>
      </c>
      <c r="K25" s="280">
        <v>26.7</v>
      </c>
      <c r="L25" s="280">
        <v>24.7</v>
      </c>
      <c r="M25" s="280">
        <v>22.6</v>
      </c>
      <c r="AA25" s="1"/>
    </row>
    <row r="26" spans="1:27" ht="10.5" customHeight="1">
      <c r="A26" s="10" t="s">
        <v>153</v>
      </c>
      <c r="B26" s="280">
        <v>23.6</v>
      </c>
      <c r="C26" s="280">
        <v>22.3</v>
      </c>
      <c r="D26" s="280">
        <v>28.3</v>
      </c>
      <c r="E26" s="280">
        <v>28.3</v>
      </c>
      <c r="F26" s="280">
        <v>24.1</v>
      </c>
      <c r="G26" s="280">
        <v>26.1</v>
      </c>
      <c r="H26" s="280">
        <v>24.3</v>
      </c>
      <c r="I26" s="280">
        <v>26.1</v>
      </c>
      <c r="J26" s="280">
        <v>23.3</v>
      </c>
      <c r="K26" s="280">
        <v>22.2</v>
      </c>
      <c r="L26" s="280">
        <v>24.7</v>
      </c>
      <c r="M26" s="280">
        <v>24.2</v>
      </c>
      <c r="AA26" s="1"/>
    </row>
    <row r="27" spans="1:27" ht="10.5" customHeight="1">
      <c r="A27" s="10" t="s">
        <v>167</v>
      </c>
      <c r="B27" s="280">
        <v>21.2</v>
      </c>
      <c r="C27" s="280">
        <v>23.6</v>
      </c>
      <c r="D27" s="280">
        <v>23.5</v>
      </c>
      <c r="E27" s="280">
        <v>25.2</v>
      </c>
      <c r="F27" s="280">
        <v>24.6</v>
      </c>
      <c r="G27" s="280">
        <v>28.3</v>
      </c>
      <c r="H27" s="280">
        <v>24.6</v>
      </c>
      <c r="I27" s="280">
        <v>23.4</v>
      </c>
      <c r="J27" s="280">
        <v>22.5</v>
      </c>
      <c r="K27" s="280">
        <v>23.1</v>
      </c>
      <c r="L27" s="280">
        <v>20.9</v>
      </c>
      <c r="M27" s="280">
        <v>20.6</v>
      </c>
      <c r="AA27" s="1"/>
    </row>
    <row r="28" spans="1:27" ht="10.5" customHeight="1">
      <c r="A28" s="10" t="s">
        <v>175</v>
      </c>
      <c r="B28" s="280">
        <v>18.7</v>
      </c>
      <c r="C28" s="280">
        <v>19.2</v>
      </c>
      <c r="D28" s="280">
        <v>23.7</v>
      </c>
      <c r="E28" s="280">
        <v>22.6</v>
      </c>
      <c r="F28" s="280">
        <v>25.9</v>
      </c>
      <c r="G28" s="280">
        <v>24</v>
      </c>
      <c r="H28" s="280">
        <v>23.8</v>
      </c>
      <c r="I28" s="280">
        <v>23</v>
      </c>
      <c r="J28" s="280">
        <v>21.8</v>
      </c>
      <c r="K28" s="280">
        <v>19.6</v>
      </c>
      <c r="L28" s="280">
        <v>19.1</v>
      </c>
      <c r="M28" s="280">
        <v>18.8</v>
      </c>
      <c r="AA28" s="1"/>
    </row>
    <row r="29" spans="1:27" ht="10.5" customHeight="1">
      <c r="A29" s="10" t="s">
        <v>229</v>
      </c>
      <c r="B29" s="280">
        <v>21.2</v>
      </c>
      <c r="C29" s="280">
        <v>18.2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AA29" s="1"/>
    </row>
    <row r="30" ht="9.75" customHeight="1">
      <c r="AA30" s="1"/>
    </row>
    <row r="31" spans="14:27" ht="9.75" customHeight="1"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140</v>
      </c>
      <c r="C53" s="11" t="s">
        <v>141</v>
      </c>
      <c r="D53" s="11" t="s">
        <v>142</v>
      </c>
      <c r="E53" s="11" t="s">
        <v>143</v>
      </c>
      <c r="F53" s="11" t="s">
        <v>144</v>
      </c>
      <c r="G53" s="11" t="s">
        <v>145</v>
      </c>
      <c r="H53" s="11" t="s">
        <v>146</v>
      </c>
      <c r="I53" s="11" t="s">
        <v>147</v>
      </c>
      <c r="J53" s="11" t="s">
        <v>148</v>
      </c>
      <c r="K53" s="11" t="s">
        <v>149</v>
      </c>
      <c r="L53" s="11" t="s">
        <v>150</v>
      </c>
      <c r="M53" s="11" t="s">
        <v>151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152</v>
      </c>
      <c r="B54" s="280">
        <v>39.3</v>
      </c>
      <c r="C54" s="280">
        <v>40</v>
      </c>
      <c r="D54" s="280">
        <v>41.4</v>
      </c>
      <c r="E54" s="280">
        <v>41.4</v>
      </c>
      <c r="F54" s="280">
        <v>41.7</v>
      </c>
      <c r="G54" s="280">
        <v>41.8</v>
      </c>
      <c r="H54" s="280">
        <v>42.5</v>
      </c>
      <c r="I54" s="280">
        <v>39.2</v>
      </c>
      <c r="J54" s="280">
        <v>40.7</v>
      </c>
      <c r="K54" s="280">
        <v>41.6</v>
      </c>
      <c r="L54" s="280">
        <v>41.7</v>
      </c>
      <c r="M54" s="280">
        <v>38.7</v>
      </c>
      <c r="N54" s="66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153</v>
      </c>
      <c r="B55" s="280">
        <v>41.2</v>
      </c>
      <c r="C55" s="280">
        <v>41.2</v>
      </c>
      <c r="D55" s="280">
        <v>42.5</v>
      </c>
      <c r="E55" s="280">
        <v>43.5</v>
      </c>
      <c r="F55" s="280">
        <v>40</v>
      </c>
      <c r="G55" s="280">
        <v>41.2</v>
      </c>
      <c r="H55" s="280">
        <v>38.6</v>
      </c>
      <c r="I55" s="280">
        <v>41.3</v>
      </c>
      <c r="J55" s="280">
        <v>40.3</v>
      </c>
      <c r="K55" s="280">
        <v>39.7</v>
      </c>
      <c r="L55" s="280">
        <v>41.3</v>
      </c>
      <c r="M55" s="280">
        <v>39.7</v>
      </c>
      <c r="N55" s="66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167</v>
      </c>
      <c r="B56" s="280">
        <v>42</v>
      </c>
      <c r="C56" s="280">
        <v>43.4</v>
      </c>
      <c r="D56" s="280">
        <v>41</v>
      </c>
      <c r="E56" s="280">
        <v>40.6</v>
      </c>
      <c r="F56" s="280">
        <v>41.4</v>
      </c>
      <c r="G56" s="280">
        <v>43.6</v>
      </c>
      <c r="H56" s="280">
        <v>41.6</v>
      </c>
      <c r="I56" s="280">
        <v>41.2</v>
      </c>
      <c r="J56" s="280">
        <v>40.8</v>
      </c>
      <c r="K56" s="280">
        <v>41.1</v>
      </c>
      <c r="L56" s="280">
        <v>38.8</v>
      </c>
      <c r="M56" s="280">
        <v>37.3</v>
      </c>
      <c r="N56" s="66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175</v>
      </c>
      <c r="B57" s="280">
        <v>38.5</v>
      </c>
      <c r="C57" s="280">
        <v>37.5</v>
      </c>
      <c r="D57" s="280">
        <v>37.8</v>
      </c>
      <c r="E57" s="280">
        <v>36.3</v>
      </c>
      <c r="F57" s="280">
        <v>38.6</v>
      </c>
      <c r="G57" s="280">
        <v>38.7</v>
      </c>
      <c r="H57" s="280">
        <v>38.3</v>
      </c>
      <c r="I57" s="280">
        <v>38.3</v>
      </c>
      <c r="J57" s="280">
        <v>37.8</v>
      </c>
      <c r="K57" s="280">
        <v>37.3</v>
      </c>
      <c r="L57" s="280">
        <v>35.4</v>
      </c>
      <c r="M57" s="280">
        <v>32.8</v>
      </c>
      <c r="N57" s="66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229</v>
      </c>
      <c r="B58" s="280">
        <v>36.2</v>
      </c>
      <c r="C58" s="280">
        <v>36.5</v>
      </c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66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84"/>
    </row>
    <row r="66" spans="14:26" ht="9.75" customHeight="1"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4:26" ht="9.75" customHeight="1"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4:26" ht="9.75" customHeight="1"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4:26" ht="9.75" customHeight="1"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140</v>
      </c>
      <c r="C83" s="11" t="s">
        <v>141</v>
      </c>
      <c r="D83" s="11" t="s">
        <v>142</v>
      </c>
      <c r="E83" s="11" t="s">
        <v>143</v>
      </c>
      <c r="F83" s="11" t="s">
        <v>144</v>
      </c>
      <c r="G83" s="11" t="s">
        <v>145</v>
      </c>
      <c r="H83" s="11" t="s">
        <v>146</v>
      </c>
      <c r="I83" s="11" t="s">
        <v>147</v>
      </c>
      <c r="J83" s="11" t="s">
        <v>148</v>
      </c>
      <c r="K83" s="11" t="s">
        <v>149</v>
      </c>
      <c r="L83" s="11" t="s">
        <v>150</v>
      </c>
      <c r="M83" s="11" t="s">
        <v>151</v>
      </c>
    </row>
    <row r="84" spans="1:13" ht="10.5" customHeight="1">
      <c r="A84" s="10" t="s">
        <v>152</v>
      </c>
      <c r="B84" s="271">
        <v>49.7</v>
      </c>
      <c r="C84" s="271">
        <v>53.2</v>
      </c>
      <c r="D84" s="271">
        <v>63.9</v>
      </c>
      <c r="E84" s="271">
        <v>62.1</v>
      </c>
      <c r="F84" s="271">
        <v>62.9</v>
      </c>
      <c r="G84" s="271">
        <v>61.7</v>
      </c>
      <c r="H84" s="271">
        <v>63.7</v>
      </c>
      <c r="I84" s="271">
        <v>54</v>
      </c>
      <c r="J84" s="271">
        <v>59.3</v>
      </c>
      <c r="K84" s="271">
        <v>63.8</v>
      </c>
      <c r="L84" s="271">
        <v>59.2</v>
      </c>
      <c r="M84" s="271">
        <v>60</v>
      </c>
    </row>
    <row r="85" spans="1:13" ht="10.5" customHeight="1">
      <c r="A85" s="10" t="s">
        <v>168</v>
      </c>
      <c r="B85" s="271">
        <v>55.9</v>
      </c>
      <c r="C85" s="271">
        <v>54.1</v>
      </c>
      <c r="D85" s="271">
        <v>66.1</v>
      </c>
      <c r="E85" s="271">
        <v>64.6</v>
      </c>
      <c r="F85" s="271">
        <v>61.8</v>
      </c>
      <c r="G85" s="271">
        <v>62.8</v>
      </c>
      <c r="H85" s="271">
        <v>64.1</v>
      </c>
      <c r="I85" s="271">
        <v>62</v>
      </c>
      <c r="J85" s="271">
        <v>58.1</v>
      </c>
      <c r="K85" s="271">
        <v>56.3</v>
      </c>
      <c r="L85" s="271">
        <v>59.1</v>
      </c>
      <c r="M85" s="271">
        <v>61.9</v>
      </c>
    </row>
    <row r="86" spans="1:13" ht="10.5" customHeight="1">
      <c r="A86" s="10" t="s">
        <v>154</v>
      </c>
      <c r="B86" s="271">
        <v>49.2</v>
      </c>
      <c r="C86" s="271">
        <v>53.5</v>
      </c>
      <c r="D86" s="271">
        <v>58.5</v>
      </c>
      <c r="E86" s="271">
        <v>62.2</v>
      </c>
      <c r="F86" s="271">
        <v>59.1</v>
      </c>
      <c r="G86" s="271">
        <v>63.9</v>
      </c>
      <c r="H86" s="271">
        <v>60.1</v>
      </c>
      <c r="I86" s="271">
        <v>57</v>
      </c>
      <c r="J86" s="271">
        <v>55.5</v>
      </c>
      <c r="K86" s="271">
        <v>56</v>
      </c>
      <c r="L86" s="271">
        <v>55.2</v>
      </c>
      <c r="M86" s="271">
        <v>55.9</v>
      </c>
    </row>
    <row r="87" spans="1:13" ht="10.5" customHeight="1">
      <c r="A87" s="10" t="s">
        <v>175</v>
      </c>
      <c r="B87" s="271">
        <v>47.8</v>
      </c>
      <c r="C87" s="271">
        <v>51.7</v>
      </c>
      <c r="D87" s="271">
        <v>62.5</v>
      </c>
      <c r="E87" s="271">
        <v>63.1</v>
      </c>
      <c r="F87" s="271">
        <v>66.1</v>
      </c>
      <c r="G87" s="271">
        <v>62</v>
      </c>
      <c r="H87" s="271">
        <v>62.3</v>
      </c>
      <c r="I87" s="271">
        <v>60</v>
      </c>
      <c r="J87" s="271">
        <v>57.9</v>
      </c>
      <c r="K87" s="271">
        <v>52.7</v>
      </c>
      <c r="L87" s="271">
        <v>55.1</v>
      </c>
      <c r="M87" s="271">
        <v>59</v>
      </c>
    </row>
    <row r="88" spans="1:13" ht="10.5" customHeight="1">
      <c r="A88" s="10" t="s">
        <v>229</v>
      </c>
      <c r="B88" s="271">
        <v>56.4</v>
      </c>
      <c r="C88" s="271">
        <v>49.6</v>
      </c>
      <c r="D88" s="271"/>
      <c r="E88" s="271"/>
      <c r="F88" s="271"/>
      <c r="G88" s="271"/>
      <c r="H88" s="271"/>
      <c r="I88" s="271"/>
      <c r="J88" s="271"/>
      <c r="K88" s="271"/>
      <c r="L88" s="271"/>
      <c r="M88" s="27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zoomScale="75" zoomScaleNormal="75"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140</v>
      </c>
      <c r="C24" s="11" t="s">
        <v>141</v>
      </c>
      <c r="D24" s="11" t="s">
        <v>142</v>
      </c>
      <c r="E24" s="11" t="s">
        <v>143</v>
      </c>
      <c r="F24" s="11" t="s">
        <v>144</v>
      </c>
      <c r="G24" s="11" t="s">
        <v>145</v>
      </c>
      <c r="H24" s="11" t="s">
        <v>146</v>
      </c>
      <c r="I24" s="11" t="s">
        <v>147</v>
      </c>
      <c r="J24" s="11" t="s">
        <v>148</v>
      </c>
      <c r="K24" s="11" t="s">
        <v>149</v>
      </c>
      <c r="L24" s="11" t="s">
        <v>150</v>
      </c>
      <c r="M24" s="11" t="s">
        <v>151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152</v>
      </c>
      <c r="B25" s="285">
        <v>41.9</v>
      </c>
      <c r="C25" s="285">
        <v>52.91</v>
      </c>
      <c r="D25" s="285">
        <v>75.74</v>
      </c>
      <c r="E25" s="285">
        <v>62.54</v>
      </c>
      <c r="F25" s="285">
        <v>80.23</v>
      </c>
      <c r="G25" s="285">
        <v>82.29</v>
      </c>
      <c r="H25" s="285">
        <v>80.53</v>
      </c>
      <c r="I25" s="285">
        <v>40.82</v>
      </c>
      <c r="J25" s="285">
        <v>44.9</v>
      </c>
      <c r="K25" s="285">
        <v>43.8</v>
      </c>
      <c r="L25" s="285">
        <v>59.4</v>
      </c>
      <c r="M25" s="285">
        <v>54.7</v>
      </c>
      <c r="N25" s="66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1"/>
      <c r="AB25" s="1"/>
      <c r="AC25" s="1"/>
    </row>
    <row r="26" spans="1:29" ht="10.5" customHeight="1">
      <c r="A26" s="10" t="s">
        <v>153</v>
      </c>
      <c r="B26" s="285">
        <v>51.15</v>
      </c>
      <c r="C26" s="285">
        <v>68.9</v>
      </c>
      <c r="D26" s="285">
        <v>62.27</v>
      </c>
      <c r="E26" s="285">
        <v>88.58</v>
      </c>
      <c r="F26" s="285">
        <v>84.28</v>
      </c>
      <c r="G26" s="285">
        <v>92.26</v>
      </c>
      <c r="H26" s="285">
        <v>94.4</v>
      </c>
      <c r="I26" s="285">
        <v>63.79</v>
      </c>
      <c r="J26" s="285">
        <v>53.5</v>
      </c>
      <c r="K26" s="285">
        <v>55.3</v>
      </c>
      <c r="L26" s="285">
        <v>58.2</v>
      </c>
      <c r="M26" s="285">
        <v>57.6</v>
      </c>
      <c r="N26" s="66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1"/>
      <c r="AB26" s="1"/>
      <c r="AC26" s="1"/>
    </row>
    <row r="27" spans="1:29" ht="10.5" customHeight="1">
      <c r="A27" s="10" t="s">
        <v>167</v>
      </c>
      <c r="B27" s="285">
        <v>49.9</v>
      </c>
      <c r="C27" s="285">
        <v>54.11</v>
      </c>
      <c r="D27" s="285">
        <v>67.08</v>
      </c>
      <c r="E27" s="285">
        <v>88</v>
      </c>
      <c r="F27" s="285">
        <v>85.9</v>
      </c>
      <c r="G27" s="285">
        <v>102</v>
      </c>
      <c r="H27" s="285">
        <v>94.1</v>
      </c>
      <c r="I27" s="285">
        <v>60.2</v>
      </c>
      <c r="J27" s="285">
        <v>64.4</v>
      </c>
      <c r="K27" s="285">
        <v>66.3</v>
      </c>
      <c r="L27" s="285">
        <v>54.9</v>
      </c>
      <c r="M27" s="285">
        <v>57.7</v>
      </c>
      <c r="N27" s="66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1"/>
      <c r="AB27" s="1"/>
      <c r="AC27" s="1"/>
    </row>
    <row r="28" spans="1:29" ht="10.5" customHeight="1">
      <c r="A28" s="10" t="s">
        <v>165</v>
      </c>
      <c r="B28" s="285">
        <v>54.7</v>
      </c>
      <c r="C28" s="285">
        <v>51.8</v>
      </c>
      <c r="D28" s="285">
        <v>58.3</v>
      </c>
      <c r="E28" s="285">
        <v>73.8</v>
      </c>
      <c r="F28" s="285">
        <v>61.7</v>
      </c>
      <c r="G28" s="285">
        <v>76.3</v>
      </c>
      <c r="H28" s="285">
        <v>56.1</v>
      </c>
      <c r="I28" s="285">
        <v>39.5</v>
      </c>
      <c r="J28" s="285">
        <v>43.6</v>
      </c>
      <c r="K28" s="285">
        <v>50.9</v>
      </c>
      <c r="L28" s="285">
        <v>55.8</v>
      </c>
      <c r="M28" s="285">
        <v>46.8</v>
      </c>
      <c r="N28" s="66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1"/>
      <c r="AB28" s="1"/>
      <c r="AC28" s="1"/>
    </row>
    <row r="29" spans="1:29" ht="10.5" customHeight="1">
      <c r="A29" s="10" t="s">
        <v>229</v>
      </c>
      <c r="B29" s="285">
        <v>39.2</v>
      </c>
      <c r="C29" s="285">
        <v>41.6</v>
      </c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66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140</v>
      </c>
      <c r="C53" s="11" t="s">
        <v>141</v>
      </c>
      <c r="D53" s="11" t="s">
        <v>142</v>
      </c>
      <c r="E53" s="11" t="s">
        <v>143</v>
      </c>
      <c r="F53" s="11" t="s">
        <v>144</v>
      </c>
      <c r="G53" s="11" t="s">
        <v>145</v>
      </c>
      <c r="H53" s="11" t="s">
        <v>146</v>
      </c>
      <c r="I53" s="11" t="s">
        <v>147</v>
      </c>
      <c r="J53" s="11" t="s">
        <v>148</v>
      </c>
      <c r="K53" s="11" t="s">
        <v>149</v>
      </c>
      <c r="L53" s="11" t="s">
        <v>150</v>
      </c>
      <c r="M53" s="11" t="s">
        <v>151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152</v>
      </c>
      <c r="B54" s="285">
        <v>51.7</v>
      </c>
      <c r="C54" s="285">
        <v>52.9</v>
      </c>
      <c r="D54" s="285">
        <v>54.4</v>
      </c>
      <c r="E54" s="285">
        <v>51.2</v>
      </c>
      <c r="F54" s="285">
        <v>57.2</v>
      </c>
      <c r="G54" s="285">
        <v>56.3</v>
      </c>
      <c r="H54" s="285">
        <v>52.8</v>
      </c>
      <c r="I54" s="285">
        <v>43.7</v>
      </c>
      <c r="J54" s="285">
        <v>35.6</v>
      </c>
      <c r="K54" s="285">
        <v>36.3</v>
      </c>
      <c r="L54" s="285">
        <v>47.5</v>
      </c>
      <c r="M54" s="285">
        <v>47.4</v>
      </c>
      <c r="N54" s="66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153</v>
      </c>
      <c r="B55" s="285">
        <v>49.5</v>
      </c>
      <c r="C55" s="285">
        <v>56.2</v>
      </c>
      <c r="D55" s="285">
        <v>40.2</v>
      </c>
      <c r="E55" s="285">
        <v>48.4</v>
      </c>
      <c r="F55" s="285">
        <v>50.4</v>
      </c>
      <c r="G55" s="285">
        <v>49.3</v>
      </c>
      <c r="H55" s="285">
        <v>42.2</v>
      </c>
      <c r="I55" s="285">
        <v>40.9</v>
      </c>
      <c r="J55" s="285">
        <v>40.2</v>
      </c>
      <c r="K55" s="285">
        <v>42.7</v>
      </c>
      <c r="L55" s="285">
        <v>47.2</v>
      </c>
      <c r="M55" s="285">
        <v>44.3</v>
      </c>
      <c r="N55" s="66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167</v>
      </c>
      <c r="B56" s="285">
        <v>45</v>
      </c>
      <c r="C56" s="285">
        <v>47.8</v>
      </c>
      <c r="D56" s="285">
        <v>46.3</v>
      </c>
      <c r="E56" s="285">
        <v>50.3</v>
      </c>
      <c r="F56" s="285">
        <v>50.1</v>
      </c>
      <c r="G56" s="285">
        <v>49.7</v>
      </c>
      <c r="H56" s="285">
        <v>45.6</v>
      </c>
      <c r="I56" s="285">
        <v>42.3</v>
      </c>
      <c r="J56" s="285">
        <v>42.1</v>
      </c>
      <c r="K56" s="285">
        <v>44.9</v>
      </c>
      <c r="L56" s="285">
        <v>47.2</v>
      </c>
      <c r="M56" s="285">
        <v>45.6</v>
      </c>
      <c r="N56" s="66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165</v>
      </c>
      <c r="B57" s="285">
        <v>48</v>
      </c>
      <c r="C57" s="285">
        <v>47.1</v>
      </c>
      <c r="D57" s="285">
        <v>45.7</v>
      </c>
      <c r="E57" s="285">
        <v>52.1</v>
      </c>
      <c r="F57" s="285">
        <v>51.4</v>
      </c>
      <c r="G57" s="285">
        <v>51.3</v>
      </c>
      <c r="H57" s="285">
        <v>44.1</v>
      </c>
      <c r="I57" s="285">
        <v>37.6</v>
      </c>
      <c r="J57" s="285">
        <v>34.4</v>
      </c>
      <c r="K57" s="285">
        <v>33.2</v>
      </c>
      <c r="L57" s="285">
        <v>41.8</v>
      </c>
      <c r="M57" s="285">
        <v>38.7</v>
      </c>
      <c r="N57" s="66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229</v>
      </c>
      <c r="B58" s="285">
        <v>36.7</v>
      </c>
      <c r="C58" s="285">
        <v>37.2</v>
      </c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66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140</v>
      </c>
      <c r="C83" s="11" t="s">
        <v>141</v>
      </c>
      <c r="D83" s="11" t="s">
        <v>142</v>
      </c>
      <c r="E83" s="11" t="s">
        <v>143</v>
      </c>
      <c r="F83" s="11" t="s">
        <v>144</v>
      </c>
      <c r="G83" s="11" t="s">
        <v>145</v>
      </c>
      <c r="H83" s="11" t="s">
        <v>146</v>
      </c>
      <c r="I83" s="11" t="s">
        <v>147</v>
      </c>
      <c r="J83" s="11" t="s">
        <v>148</v>
      </c>
      <c r="K83" s="11" t="s">
        <v>149</v>
      </c>
      <c r="L83" s="11" t="s">
        <v>150</v>
      </c>
      <c r="M83" s="11" t="s">
        <v>151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152</v>
      </c>
      <c r="B84" s="15">
        <v>82.6</v>
      </c>
      <c r="C84" s="15">
        <v>100</v>
      </c>
      <c r="D84" s="15">
        <v>139.9</v>
      </c>
      <c r="E84" s="15">
        <v>121.4</v>
      </c>
      <c r="F84" s="15">
        <v>142.4</v>
      </c>
      <c r="G84" s="15">
        <v>145.7</v>
      </c>
      <c r="H84" s="15">
        <v>150.7</v>
      </c>
      <c r="I84" s="15">
        <v>94.1</v>
      </c>
      <c r="J84" s="15">
        <v>123.5</v>
      </c>
      <c r="K84" s="15">
        <v>120.8</v>
      </c>
      <c r="L84" s="15">
        <v>128.4</v>
      </c>
      <c r="M84" s="15">
        <v>115.4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176</v>
      </c>
      <c r="B85" s="15">
        <v>103.5</v>
      </c>
      <c r="C85" s="15">
        <v>124.1</v>
      </c>
      <c r="D85" s="15">
        <v>145.8</v>
      </c>
      <c r="E85" s="15">
        <v>190.8</v>
      </c>
      <c r="F85" s="15">
        <v>168.6</v>
      </c>
      <c r="G85" s="15">
        <v>186.3</v>
      </c>
      <c r="H85" s="15">
        <v>214.3</v>
      </c>
      <c r="I85" s="15">
        <v>155.1</v>
      </c>
      <c r="J85" s="15">
        <v>132.7</v>
      </c>
      <c r="K85" s="15">
        <v>130.4</v>
      </c>
      <c r="L85" s="15">
        <v>124.5</v>
      </c>
      <c r="M85" s="15">
        <v>128.9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177</v>
      </c>
      <c r="B86" s="15">
        <v>111.1</v>
      </c>
      <c r="C86" s="15">
        <v>113.6</v>
      </c>
      <c r="D86" s="15">
        <v>144.3</v>
      </c>
      <c r="E86" s="15">
        <v>178.3</v>
      </c>
      <c r="F86" s="15">
        <v>171.2</v>
      </c>
      <c r="G86" s="15">
        <v>204.8</v>
      </c>
      <c r="H86" s="15">
        <v>201.9</v>
      </c>
      <c r="I86" s="15">
        <v>140.7</v>
      </c>
      <c r="J86" s="15">
        <v>152.8</v>
      </c>
      <c r="K86" s="15">
        <v>149.1</v>
      </c>
      <c r="L86" s="15">
        <v>116.9</v>
      </c>
      <c r="M86" s="15">
        <v>126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165</v>
      </c>
      <c r="B87" s="15">
        <v>114.4</v>
      </c>
      <c r="C87" s="15">
        <v>110</v>
      </c>
      <c r="D87" s="15">
        <v>127.3</v>
      </c>
      <c r="E87" s="15">
        <v>144.5</v>
      </c>
      <c r="F87" s="15">
        <v>120.1</v>
      </c>
      <c r="G87" s="15">
        <v>148.9</v>
      </c>
      <c r="H87" s="15">
        <v>125.3</v>
      </c>
      <c r="I87" s="15">
        <v>104.8</v>
      </c>
      <c r="J87" s="15">
        <v>125.6</v>
      </c>
      <c r="K87" s="15">
        <v>152.4</v>
      </c>
      <c r="L87" s="15">
        <v>137.3</v>
      </c>
      <c r="M87" s="15">
        <v>120.1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229</v>
      </c>
      <c r="B88" s="15">
        <v>106.7</v>
      </c>
      <c r="C88" s="15">
        <v>112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zoomScale="75" zoomScaleNormal="75"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</row>
    <row r="9" spans="1:26" ht="9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</row>
    <row r="10" spans="1:26" ht="9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</row>
    <row r="11" spans="1:26" ht="9.75" customHeight="1">
      <c r="A11" s="278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</row>
    <row r="12" spans="1:26" ht="9.75" customHeight="1">
      <c r="A12" s="278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</row>
    <row r="19" spans="1:26" ht="9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</row>
    <row r="20" spans="1:26" ht="9.7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</row>
    <row r="21" spans="1:26" ht="9.7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</row>
    <row r="22" spans="1:55" ht="9.75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140</v>
      </c>
      <c r="C24" s="11" t="s">
        <v>141</v>
      </c>
      <c r="D24" s="11" t="s">
        <v>142</v>
      </c>
      <c r="E24" s="11" t="s">
        <v>143</v>
      </c>
      <c r="F24" s="11" t="s">
        <v>144</v>
      </c>
      <c r="G24" s="11" t="s">
        <v>145</v>
      </c>
      <c r="H24" s="11" t="s">
        <v>146</v>
      </c>
      <c r="I24" s="11" t="s">
        <v>147</v>
      </c>
      <c r="J24" s="11" t="s">
        <v>148</v>
      </c>
      <c r="K24" s="11" t="s">
        <v>149</v>
      </c>
      <c r="L24" s="11" t="s">
        <v>150</v>
      </c>
      <c r="M24" s="11" t="s">
        <v>151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152</v>
      </c>
      <c r="B25" s="280">
        <v>8.804</v>
      </c>
      <c r="C25" s="280">
        <v>10.818</v>
      </c>
      <c r="D25" s="280">
        <v>11.816</v>
      </c>
      <c r="E25" s="280">
        <v>11.84</v>
      </c>
      <c r="F25" s="280">
        <v>11.701</v>
      </c>
      <c r="G25" s="280">
        <v>13.887</v>
      </c>
      <c r="H25" s="280">
        <v>12.517</v>
      </c>
      <c r="I25" s="280">
        <v>11.085</v>
      </c>
      <c r="J25" s="280">
        <v>13.32</v>
      </c>
      <c r="K25" s="280">
        <v>11.754</v>
      </c>
      <c r="L25" s="280">
        <v>10.546</v>
      </c>
      <c r="M25" s="280">
        <v>10.957</v>
      </c>
      <c r="N25" s="66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153</v>
      </c>
      <c r="B26" s="280">
        <v>8.993</v>
      </c>
      <c r="C26" s="280">
        <v>10.331</v>
      </c>
      <c r="D26" s="280">
        <v>13.174</v>
      </c>
      <c r="E26" s="280">
        <v>14.234</v>
      </c>
      <c r="F26" s="280">
        <v>13.038</v>
      </c>
      <c r="G26" s="280">
        <v>15.156</v>
      </c>
      <c r="H26" s="280">
        <v>15.007</v>
      </c>
      <c r="I26" s="280">
        <v>13.546</v>
      </c>
      <c r="J26" s="280">
        <v>12.824</v>
      </c>
      <c r="K26" s="280">
        <v>13.59</v>
      </c>
      <c r="L26" s="280">
        <v>12.953</v>
      </c>
      <c r="M26" s="280">
        <v>12.097</v>
      </c>
      <c r="N26" s="66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167</v>
      </c>
      <c r="B27" s="280">
        <v>9.502</v>
      </c>
      <c r="C27" s="280">
        <v>11.333</v>
      </c>
      <c r="D27" s="280">
        <v>13.779</v>
      </c>
      <c r="E27" s="280">
        <v>14.1</v>
      </c>
      <c r="F27" s="280">
        <v>15.6</v>
      </c>
      <c r="G27" s="280">
        <v>16.2</v>
      </c>
      <c r="H27" s="280">
        <v>15.5</v>
      </c>
      <c r="I27" s="280">
        <v>12.9</v>
      </c>
      <c r="J27" s="280">
        <v>13</v>
      </c>
      <c r="K27" s="280">
        <v>12.8</v>
      </c>
      <c r="L27" s="280">
        <v>13.9</v>
      </c>
      <c r="M27" s="280">
        <v>11.8</v>
      </c>
      <c r="N27" s="66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165</v>
      </c>
      <c r="B28" s="280">
        <v>8.7</v>
      </c>
      <c r="C28" s="280">
        <v>9.7</v>
      </c>
      <c r="D28" s="280">
        <v>12.1</v>
      </c>
      <c r="E28" s="280">
        <v>12.2</v>
      </c>
      <c r="F28" s="280">
        <v>11.3</v>
      </c>
      <c r="G28" s="280">
        <v>12.2</v>
      </c>
      <c r="H28" s="280">
        <v>11.7</v>
      </c>
      <c r="I28" s="280">
        <v>10.2</v>
      </c>
      <c r="J28" s="280">
        <v>11.8</v>
      </c>
      <c r="K28" s="280">
        <v>11</v>
      </c>
      <c r="L28" s="280">
        <v>12.1</v>
      </c>
      <c r="M28" s="280">
        <v>11.7</v>
      </c>
      <c r="N28" s="66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229</v>
      </c>
      <c r="B29" s="280">
        <v>9.8</v>
      </c>
      <c r="C29" s="280">
        <v>11.3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66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53" spans="1:48" s="277" customFormat="1" ht="10.5" customHeight="1">
      <c r="A53" s="15"/>
      <c r="B53" s="271" t="s">
        <v>140</v>
      </c>
      <c r="C53" s="271" t="s">
        <v>141</v>
      </c>
      <c r="D53" s="271" t="s">
        <v>142</v>
      </c>
      <c r="E53" s="271" t="s">
        <v>143</v>
      </c>
      <c r="F53" s="271" t="s">
        <v>144</v>
      </c>
      <c r="G53" s="271" t="s">
        <v>145</v>
      </c>
      <c r="H53" s="271" t="s">
        <v>146</v>
      </c>
      <c r="I53" s="271" t="s">
        <v>147</v>
      </c>
      <c r="J53" s="271" t="s">
        <v>148</v>
      </c>
      <c r="K53" s="271" t="s">
        <v>149</v>
      </c>
      <c r="L53" s="271" t="s">
        <v>150</v>
      </c>
      <c r="M53" s="271" t="s">
        <v>151</v>
      </c>
      <c r="N53" s="275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</row>
    <row r="54" spans="1:48" s="277" customFormat="1" ht="10.5" customHeight="1">
      <c r="A54" s="10" t="s">
        <v>152</v>
      </c>
      <c r="B54" s="280">
        <v>13.219</v>
      </c>
      <c r="C54" s="280">
        <v>13.6</v>
      </c>
      <c r="D54" s="280">
        <v>13.3</v>
      </c>
      <c r="E54" s="280">
        <v>13</v>
      </c>
      <c r="F54" s="280">
        <v>13.7</v>
      </c>
      <c r="G54" s="280">
        <v>13.9</v>
      </c>
      <c r="H54" s="280">
        <v>13.3</v>
      </c>
      <c r="I54" s="280">
        <v>12.8</v>
      </c>
      <c r="J54" s="280">
        <v>12.7</v>
      </c>
      <c r="K54" s="280">
        <v>12.8</v>
      </c>
      <c r="L54" s="280">
        <v>12.7</v>
      </c>
      <c r="M54" s="280">
        <v>11.9</v>
      </c>
      <c r="N54" s="275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</row>
    <row r="55" spans="1:48" s="277" customFormat="1" ht="10.5" customHeight="1">
      <c r="A55" s="10" t="s">
        <v>153</v>
      </c>
      <c r="B55" s="280">
        <v>11.898</v>
      </c>
      <c r="C55" s="280">
        <v>11.8</v>
      </c>
      <c r="D55" s="280">
        <v>12.8</v>
      </c>
      <c r="E55" s="280">
        <v>12.3</v>
      </c>
      <c r="F55" s="280">
        <v>13.4</v>
      </c>
      <c r="G55" s="280">
        <v>13.6</v>
      </c>
      <c r="H55" s="280">
        <v>12.7</v>
      </c>
      <c r="I55" s="280">
        <v>13.4</v>
      </c>
      <c r="J55" s="280">
        <v>12.9</v>
      </c>
      <c r="K55" s="280">
        <v>14.5</v>
      </c>
      <c r="L55" s="280">
        <v>14.8</v>
      </c>
      <c r="M55" s="280">
        <v>13.4</v>
      </c>
      <c r="N55" s="275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</row>
    <row r="56" spans="1:48" s="277" customFormat="1" ht="10.5" customHeight="1">
      <c r="A56" s="10" t="s">
        <v>167</v>
      </c>
      <c r="B56" s="280">
        <v>12.017</v>
      </c>
      <c r="C56" s="280">
        <v>12.349</v>
      </c>
      <c r="D56" s="280">
        <v>13.055</v>
      </c>
      <c r="E56" s="280">
        <v>13</v>
      </c>
      <c r="F56" s="280">
        <v>13.8</v>
      </c>
      <c r="G56" s="280">
        <v>13.5</v>
      </c>
      <c r="H56" s="280">
        <v>13.5</v>
      </c>
      <c r="I56" s="280">
        <v>12.4</v>
      </c>
      <c r="J56" s="280">
        <v>11.8</v>
      </c>
      <c r="K56" s="280">
        <v>12.5</v>
      </c>
      <c r="L56" s="280">
        <v>12.6</v>
      </c>
      <c r="M56" s="280">
        <v>11.6</v>
      </c>
      <c r="N56" s="275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</row>
    <row r="57" spans="1:48" s="277" customFormat="1" ht="10.5" customHeight="1">
      <c r="A57" s="10" t="s">
        <v>165</v>
      </c>
      <c r="B57" s="280">
        <v>11</v>
      </c>
      <c r="C57" s="280">
        <v>11.6</v>
      </c>
      <c r="D57" s="280">
        <v>12</v>
      </c>
      <c r="E57" s="280">
        <v>12</v>
      </c>
      <c r="F57" s="280">
        <v>12.7</v>
      </c>
      <c r="G57" s="280">
        <v>12.6</v>
      </c>
      <c r="H57" s="280">
        <v>11.5</v>
      </c>
      <c r="I57" s="280">
        <v>10.7</v>
      </c>
      <c r="J57" s="280">
        <v>11.1</v>
      </c>
      <c r="K57" s="280">
        <v>11.1</v>
      </c>
      <c r="L57" s="280">
        <v>10.9</v>
      </c>
      <c r="M57" s="280">
        <v>9.9</v>
      </c>
      <c r="N57" s="275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</row>
    <row r="58" spans="1:27" s="277" customFormat="1" ht="10.5" customHeight="1">
      <c r="A58" s="10" t="s">
        <v>229</v>
      </c>
      <c r="B58" s="280">
        <v>10.7</v>
      </c>
      <c r="C58" s="280">
        <v>11.4</v>
      </c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75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75"/>
    </row>
    <row r="59" spans="1:27" ht="9.75" customHeight="1">
      <c r="A59" s="27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78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77" customFormat="1" ht="10.5" customHeight="1">
      <c r="A83" s="15"/>
      <c r="B83" s="271" t="s">
        <v>140</v>
      </c>
      <c r="C83" s="271" t="s">
        <v>141</v>
      </c>
      <c r="D83" s="271" t="s">
        <v>142</v>
      </c>
      <c r="E83" s="271" t="s">
        <v>143</v>
      </c>
      <c r="F83" s="271" t="s">
        <v>144</v>
      </c>
      <c r="G83" s="271" t="s">
        <v>145</v>
      </c>
      <c r="H83" s="271" t="s">
        <v>146</v>
      </c>
      <c r="I83" s="271" t="s">
        <v>147</v>
      </c>
      <c r="J83" s="271" t="s">
        <v>148</v>
      </c>
      <c r="K83" s="271" t="s">
        <v>149</v>
      </c>
      <c r="L83" s="271" t="s">
        <v>150</v>
      </c>
      <c r="M83" s="271" t="s">
        <v>151</v>
      </c>
      <c r="N83" s="275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</row>
    <row r="84" spans="1:26" s="277" customFormat="1" ht="10.5" customHeight="1">
      <c r="A84" s="10" t="s">
        <v>152</v>
      </c>
      <c r="B84" s="273">
        <v>66.4</v>
      </c>
      <c r="C84" s="273">
        <v>79.5</v>
      </c>
      <c r="D84" s="273">
        <v>89.1</v>
      </c>
      <c r="E84" s="273">
        <v>90.9</v>
      </c>
      <c r="F84" s="273">
        <v>84.8</v>
      </c>
      <c r="G84" s="273">
        <v>99.9</v>
      </c>
      <c r="H84" s="273">
        <v>93.9</v>
      </c>
      <c r="I84" s="273">
        <v>87.1</v>
      </c>
      <c r="J84" s="273">
        <v>104.5</v>
      </c>
      <c r="K84" s="273">
        <v>92</v>
      </c>
      <c r="L84" s="273">
        <v>82.7</v>
      </c>
      <c r="M84" s="273">
        <v>92.7</v>
      </c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</row>
    <row r="85" spans="1:26" s="277" customFormat="1" ht="10.5" customHeight="1">
      <c r="A85" s="10" t="s">
        <v>176</v>
      </c>
      <c r="B85" s="273">
        <v>75.5</v>
      </c>
      <c r="C85" s="273">
        <v>87.8</v>
      </c>
      <c r="D85" s="273">
        <v>103.4</v>
      </c>
      <c r="E85" s="273">
        <v>115.7</v>
      </c>
      <c r="F85" s="273">
        <v>97.3</v>
      </c>
      <c r="G85" s="273">
        <v>111.7</v>
      </c>
      <c r="H85" s="273">
        <v>117.9</v>
      </c>
      <c r="I85" s="273">
        <v>100.9</v>
      </c>
      <c r="J85" s="273">
        <v>99.1</v>
      </c>
      <c r="K85" s="273">
        <v>93.5</v>
      </c>
      <c r="L85" s="273">
        <v>87.5</v>
      </c>
      <c r="M85" s="273">
        <v>91</v>
      </c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</row>
    <row r="86" spans="1:26" s="277" customFormat="1" ht="10.5" customHeight="1">
      <c r="A86" s="10" t="s">
        <v>177</v>
      </c>
      <c r="B86" s="273">
        <v>80.2</v>
      </c>
      <c r="C86" s="273">
        <v>91.7</v>
      </c>
      <c r="D86" s="273">
        <v>105.7</v>
      </c>
      <c r="E86" s="273">
        <v>109.1</v>
      </c>
      <c r="F86" s="273">
        <v>113.3</v>
      </c>
      <c r="G86" s="273">
        <v>119.8</v>
      </c>
      <c r="H86" s="273">
        <v>115</v>
      </c>
      <c r="I86" s="273">
        <v>104.6</v>
      </c>
      <c r="J86" s="273">
        <v>109.5</v>
      </c>
      <c r="K86" s="273">
        <v>102.3</v>
      </c>
      <c r="L86" s="273">
        <v>110.6</v>
      </c>
      <c r="M86" s="273">
        <v>101.7</v>
      </c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</row>
    <row r="87" spans="1:26" s="277" customFormat="1" ht="10.5" customHeight="1">
      <c r="A87" s="10" t="s">
        <v>165</v>
      </c>
      <c r="B87" s="273">
        <v>79.1</v>
      </c>
      <c r="C87" s="273">
        <v>83.6</v>
      </c>
      <c r="D87" s="273">
        <v>100.7</v>
      </c>
      <c r="E87" s="273">
        <v>101.4</v>
      </c>
      <c r="F87" s="273">
        <v>89.1</v>
      </c>
      <c r="G87" s="273">
        <v>96.9</v>
      </c>
      <c r="H87" s="273">
        <v>101.8</v>
      </c>
      <c r="I87" s="273">
        <v>95.6</v>
      </c>
      <c r="J87" s="273">
        <v>106.4</v>
      </c>
      <c r="K87" s="273">
        <v>99.4</v>
      </c>
      <c r="L87" s="273">
        <v>111.7</v>
      </c>
      <c r="M87" s="273">
        <v>117.1</v>
      </c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</row>
    <row r="88" spans="1:26" s="277" customFormat="1" ht="10.5" customHeight="1">
      <c r="A88" s="10" t="s">
        <v>229</v>
      </c>
      <c r="B88" s="273">
        <v>90.7</v>
      </c>
      <c r="C88" s="273">
        <v>98.4</v>
      </c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zoomScale="75" zoomScaleNormal="75"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</row>
    <row r="8" spans="1:13" ht="9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</row>
    <row r="9" spans="1:13" ht="9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</row>
    <row r="10" spans="1:13" ht="9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</row>
    <row r="11" spans="1:13" ht="9.75" customHeight="1">
      <c r="A11" s="278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</row>
    <row r="14" spans="14:15" ht="9.75" customHeight="1">
      <c r="N14" s="288"/>
      <c r="O14" s="288"/>
    </row>
    <row r="17" ht="9.75" customHeight="1">
      <c r="O17" s="288"/>
    </row>
    <row r="18" spans="1:13" ht="9.75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</row>
    <row r="19" spans="1:13" ht="9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</row>
    <row r="20" spans="1:14" ht="9.7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88"/>
    </row>
    <row r="21" spans="1:14" ht="9.7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88"/>
    </row>
    <row r="22" spans="1:48" ht="9.75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140</v>
      </c>
      <c r="C24" s="11" t="s">
        <v>141</v>
      </c>
      <c r="D24" s="11" t="s">
        <v>142</v>
      </c>
      <c r="E24" s="11" t="s">
        <v>143</v>
      </c>
      <c r="F24" s="11" t="s">
        <v>144</v>
      </c>
      <c r="G24" s="11" t="s">
        <v>145</v>
      </c>
      <c r="H24" s="11" t="s">
        <v>146</v>
      </c>
      <c r="I24" s="11" t="s">
        <v>147</v>
      </c>
      <c r="J24" s="11" t="s">
        <v>148</v>
      </c>
      <c r="K24" s="11" t="s">
        <v>149</v>
      </c>
      <c r="L24" s="11" t="s">
        <v>150</v>
      </c>
      <c r="M24" s="11" t="s">
        <v>151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152</v>
      </c>
      <c r="B25" s="280">
        <v>9.98</v>
      </c>
      <c r="C25" s="280">
        <v>10.27</v>
      </c>
      <c r="D25" s="280">
        <v>11.23</v>
      </c>
      <c r="E25" s="280">
        <v>10.79</v>
      </c>
      <c r="F25" s="280">
        <v>9.77</v>
      </c>
      <c r="G25" s="280">
        <v>10.95</v>
      </c>
      <c r="H25" s="280">
        <v>10.29</v>
      </c>
      <c r="I25" s="280">
        <v>8.83</v>
      </c>
      <c r="J25" s="280">
        <v>10.25</v>
      </c>
      <c r="K25" s="280">
        <v>11.16</v>
      </c>
      <c r="L25" s="280">
        <v>10.68</v>
      </c>
      <c r="M25" s="280">
        <v>10.54</v>
      </c>
      <c r="N25" s="66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153</v>
      </c>
      <c r="B26" s="280">
        <v>9.22</v>
      </c>
      <c r="C26" s="280">
        <v>12.22</v>
      </c>
      <c r="D26" s="280">
        <v>12.05</v>
      </c>
      <c r="E26" s="280">
        <v>10.76</v>
      </c>
      <c r="F26" s="280">
        <v>11.23</v>
      </c>
      <c r="G26" s="280">
        <v>11.04</v>
      </c>
      <c r="H26" s="280">
        <v>11.73</v>
      </c>
      <c r="I26" s="280">
        <v>10.24</v>
      </c>
      <c r="J26" s="280">
        <v>10.88</v>
      </c>
      <c r="K26" s="280">
        <v>13.39</v>
      </c>
      <c r="L26" s="280">
        <v>14.22</v>
      </c>
      <c r="M26" s="280">
        <v>13.48</v>
      </c>
      <c r="N26" s="66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167</v>
      </c>
      <c r="B27" s="280">
        <v>12.14</v>
      </c>
      <c r="C27" s="280">
        <v>12.1</v>
      </c>
      <c r="D27" s="280">
        <v>13.79</v>
      </c>
      <c r="E27" s="280">
        <v>15.4</v>
      </c>
      <c r="F27" s="280">
        <v>13.5</v>
      </c>
      <c r="G27" s="280">
        <v>16.1</v>
      </c>
      <c r="H27" s="280">
        <v>14.4</v>
      </c>
      <c r="I27" s="280">
        <v>11.8</v>
      </c>
      <c r="J27" s="280">
        <v>14.6</v>
      </c>
      <c r="K27" s="280">
        <v>14.5</v>
      </c>
      <c r="L27" s="280">
        <v>15</v>
      </c>
      <c r="M27" s="280">
        <v>14.4</v>
      </c>
      <c r="N27" s="66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175</v>
      </c>
      <c r="B28" s="280">
        <v>12.6</v>
      </c>
      <c r="C28" s="280">
        <v>13.2</v>
      </c>
      <c r="D28" s="280">
        <v>15</v>
      </c>
      <c r="E28" s="280">
        <v>14</v>
      </c>
      <c r="F28" s="280">
        <v>14.4</v>
      </c>
      <c r="G28" s="280">
        <v>16.1</v>
      </c>
      <c r="H28" s="280">
        <v>15.2</v>
      </c>
      <c r="I28" s="280">
        <v>13.9</v>
      </c>
      <c r="J28" s="280">
        <v>14.5</v>
      </c>
      <c r="K28" s="280">
        <v>15.5</v>
      </c>
      <c r="L28" s="280">
        <v>14.8</v>
      </c>
      <c r="M28" s="280">
        <v>16</v>
      </c>
      <c r="N28" s="66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229</v>
      </c>
      <c r="B29" s="280">
        <v>13.2</v>
      </c>
      <c r="C29" s="280">
        <v>15.3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66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88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140</v>
      </c>
      <c r="C53" s="11" t="s">
        <v>141</v>
      </c>
      <c r="D53" s="11" t="s">
        <v>142</v>
      </c>
      <c r="E53" s="11" t="s">
        <v>143</v>
      </c>
      <c r="F53" s="11" t="s">
        <v>144</v>
      </c>
      <c r="G53" s="11" t="s">
        <v>145</v>
      </c>
      <c r="H53" s="11" t="s">
        <v>146</v>
      </c>
      <c r="I53" s="11" t="s">
        <v>147</v>
      </c>
      <c r="J53" s="11" t="s">
        <v>148</v>
      </c>
      <c r="K53" s="11" t="s">
        <v>149</v>
      </c>
      <c r="L53" s="11" t="s">
        <v>150</v>
      </c>
      <c r="M53" s="11" t="s">
        <v>151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152</v>
      </c>
      <c r="B54" s="280">
        <v>19</v>
      </c>
      <c r="C54" s="280">
        <v>19.4</v>
      </c>
      <c r="D54" s="280">
        <v>18.7</v>
      </c>
      <c r="E54" s="280">
        <v>19.4</v>
      </c>
      <c r="F54" s="280">
        <v>19.5</v>
      </c>
      <c r="G54" s="280">
        <v>19.2</v>
      </c>
      <c r="H54" s="280">
        <v>19.1</v>
      </c>
      <c r="I54" s="280">
        <v>18.8</v>
      </c>
      <c r="J54" s="280">
        <v>18.4</v>
      </c>
      <c r="K54" s="280">
        <v>19</v>
      </c>
      <c r="L54" s="280">
        <v>19</v>
      </c>
      <c r="M54" s="280">
        <v>18.6</v>
      </c>
      <c r="N54" s="66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153</v>
      </c>
      <c r="B55" s="280">
        <v>18.8</v>
      </c>
      <c r="C55" s="280">
        <v>22.3</v>
      </c>
      <c r="D55" s="280">
        <v>21.9</v>
      </c>
      <c r="E55" s="280">
        <v>18.9</v>
      </c>
      <c r="F55" s="280">
        <v>20.2</v>
      </c>
      <c r="G55" s="280">
        <v>20.3</v>
      </c>
      <c r="H55" s="280">
        <v>20.1</v>
      </c>
      <c r="I55" s="280">
        <v>20</v>
      </c>
      <c r="J55" s="280">
        <v>19.9</v>
      </c>
      <c r="K55" s="280">
        <v>21.1</v>
      </c>
      <c r="L55" s="280">
        <v>21.7</v>
      </c>
      <c r="M55" s="280">
        <v>20.7</v>
      </c>
      <c r="N55" s="66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167</v>
      </c>
      <c r="B56" s="280">
        <v>20.8</v>
      </c>
      <c r="C56" s="280">
        <v>21</v>
      </c>
      <c r="D56" s="280">
        <v>20</v>
      </c>
      <c r="E56" s="280">
        <v>21.4</v>
      </c>
      <c r="F56" s="280">
        <v>22.3</v>
      </c>
      <c r="G56" s="280">
        <v>23</v>
      </c>
      <c r="H56" s="280">
        <v>21.7</v>
      </c>
      <c r="I56" s="280">
        <v>19.7</v>
      </c>
      <c r="J56" s="280">
        <v>20.4</v>
      </c>
      <c r="K56" s="280">
        <v>20.8</v>
      </c>
      <c r="L56" s="280">
        <v>21.3</v>
      </c>
      <c r="M56" s="280">
        <v>20.3</v>
      </c>
      <c r="N56" s="66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175</v>
      </c>
      <c r="B57" s="280">
        <v>21.1</v>
      </c>
      <c r="C57" s="280">
        <v>21.7</v>
      </c>
      <c r="D57" s="280">
        <v>20.3</v>
      </c>
      <c r="E57" s="280">
        <v>20.5</v>
      </c>
      <c r="F57" s="280">
        <v>21.1</v>
      </c>
      <c r="G57" s="280">
        <v>21.5</v>
      </c>
      <c r="H57" s="280">
        <v>21</v>
      </c>
      <c r="I57" s="280">
        <v>21</v>
      </c>
      <c r="J57" s="280">
        <v>20.9</v>
      </c>
      <c r="K57" s="280">
        <v>21.5</v>
      </c>
      <c r="L57" s="280">
        <v>21.2</v>
      </c>
      <c r="M57" s="280">
        <v>20.9</v>
      </c>
      <c r="N57" s="66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229</v>
      </c>
      <c r="B58" s="280">
        <v>21.6</v>
      </c>
      <c r="C58" s="280">
        <v>21.5</v>
      </c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66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140</v>
      </c>
      <c r="C83" s="11" t="s">
        <v>141</v>
      </c>
      <c r="D83" s="11" t="s">
        <v>142</v>
      </c>
      <c r="E83" s="11" t="s">
        <v>143</v>
      </c>
      <c r="F83" s="11" t="s">
        <v>144</v>
      </c>
      <c r="G83" s="11" t="s">
        <v>145</v>
      </c>
      <c r="H83" s="11" t="s">
        <v>146</v>
      </c>
      <c r="I83" s="11" t="s">
        <v>147</v>
      </c>
      <c r="J83" s="11" t="s">
        <v>148</v>
      </c>
      <c r="K83" s="11" t="s">
        <v>149</v>
      </c>
      <c r="L83" s="11" t="s">
        <v>150</v>
      </c>
      <c r="M83" s="11" t="s">
        <v>151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152</v>
      </c>
      <c r="B84" s="271">
        <v>52.2</v>
      </c>
      <c r="C84" s="271">
        <v>52.5</v>
      </c>
      <c r="D84" s="271">
        <v>60.7</v>
      </c>
      <c r="E84" s="271">
        <v>54.9</v>
      </c>
      <c r="F84" s="271">
        <v>49.9</v>
      </c>
      <c r="G84" s="271">
        <v>57.4</v>
      </c>
      <c r="H84" s="271">
        <v>54.2</v>
      </c>
      <c r="I84" s="271">
        <v>47.3</v>
      </c>
      <c r="J84" s="271">
        <v>56.1</v>
      </c>
      <c r="K84" s="271">
        <v>58.2</v>
      </c>
      <c r="L84" s="271">
        <v>56</v>
      </c>
      <c r="M84" s="271">
        <v>57.2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168</v>
      </c>
      <c r="B85" s="271">
        <v>48.8</v>
      </c>
      <c r="C85" s="271">
        <v>47.7</v>
      </c>
      <c r="D85" s="271">
        <v>54.8</v>
      </c>
      <c r="E85" s="271">
        <v>53.1</v>
      </c>
      <c r="F85" s="271">
        <v>54.2</v>
      </c>
      <c r="G85" s="271">
        <v>54.3</v>
      </c>
      <c r="H85" s="271">
        <v>58.7</v>
      </c>
      <c r="I85" s="271">
        <v>58.7</v>
      </c>
      <c r="J85" s="271">
        <v>58.7</v>
      </c>
      <c r="K85" s="271">
        <v>62.2</v>
      </c>
      <c r="L85" s="271">
        <v>65.3</v>
      </c>
      <c r="M85" s="271">
        <v>65.9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154</v>
      </c>
      <c r="B86" s="271">
        <v>58.2</v>
      </c>
      <c r="C86" s="271">
        <v>57.6</v>
      </c>
      <c r="D86" s="271">
        <v>69.8</v>
      </c>
      <c r="E86" s="271">
        <v>70.8</v>
      </c>
      <c r="F86" s="271">
        <v>60.1</v>
      </c>
      <c r="G86" s="271">
        <v>69.3</v>
      </c>
      <c r="H86" s="271">
        <v>67.3</v>
      </c>
      <c r="I86" s="271">
        <v>62</v>
      </c>
      <c r="J86" s="271">
        <v>70.9</v>
      </c>
      <c r="K86" s="271">
        <v>69.5</v>
      </c>
      <c r="L86" s="271">
        <v>70</v>
      </c>
      <c r="M86" s="271">
        <v>71.5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175</v>
      </c>
      <c r="B87" s="271">
        <v>58.9</v>
      </c>
      <c r="C87" s="271">
        <v>60.2</v>
      </c>
      <c r="D87" s="271">
        <v>74.4</v>
      </c>
      <c r="E87" s="271">
        <v>68.2</v>
      </c>
      <c r="F87" s="271">
        <v>67.6</v>
      </c>
      <c r="G87" s="271">
        <v>74.5</v>
      </c>
      <c r="H87" s="271">
        <v>73</v>
      </c>
      <c r="I87" s="271">
        <v>66.4</v>
      </c>
      <c r="J87" s="271">
        <v>69.5</v>
      </c>
      <c r="K87" s="271">
        <v>71.6</v>
      </c>
      <c r="L87" s="271">
        <v>69.7</v>
      </c>
      <c r="M87" s="271">
        <v>76.7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229</v>
      </c>
      <c r="B88" s="271">
        <v>60.5</v>
      </c>
      <c r="C88" s="271">
        <v>71.2</v>
      </c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zoomScale="75" zoomScaleNormal="75"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16384" width="10.625" style="0" customWidth="1"/>
  </cols>
  <sheetData>
    <row r="1" spans="1:8" ht="17.25" customHeight="1">
      <c r="A1" s="433" t="s">
        <v>225</v>
      </c>
      <c r="F1" s="266"/>
      <c r="G1" s="266"/>
      <c r="H1" s="266"/>
    </row>
    <row r="2" ht="13.5">
      <c r="A2" s="427"/>
    </row>
    <row r="3" spans="1:3" ht="17.25">
      <c r="A3" s="427"/>
      <c r="C3" s="266"/>
    </row>
    <row r="4" spans="1:13" ht="17.25">
      <c r="A4" s="427"/>
      <c r="J4" s="266"/>
      <c r="K4" s="266"/>
      <c r="L4" s="266"/>
      <c r="M4" s="266"/>
    </row>
    <row r="5" ht="13.5">
      <c r="A5" s="427"/>
    </row>
    <row r="6" ht="13.5">
      <c r="A6" s="427"/>
    </row>
    <row r="7" ht="13.5">
      <c r="A7" s="427"/>
    </row>
    <row r="8" ht="13.5">
      <c r="A8" s="427"/>
    </row>
    <row r="9" ht="13.5">
      <c r="A9" s="427"/>
    </row>
    <row r="10" ht="13.5">
      <c r="A10" s="427"/>
    </row>
    <row r="11" ht="13.5">
      <c r="A11" s="427"/>
    </row>
    <row r="12" ht="13.5">
      <c r="A12" s="427"/>
    </row>
    <row r="13" ht="13.5">
      <c r="A13" s="427"/>
    </row>
    <row r="14" ht="13.5">
      <c r="A14" s="427"/>
    </row>
    <row r="15" ht="13.5">
      <c r="A15" s="427"/>
    </row>
    <row r="16" ht="13.5">
      <c r="A16" s="427"/>
    </row>
    <row r="17" ht="13.5">
      <c r="A17" s="427"/>
    </row>
    <row r="18" ht="13.5">
      <c r="A18" s="427"/>
    </row>
    <row r="19" ht="13.5">
      <c r="A19" s="427"/>
    </row>
    <row r="20" ht="13.5">
      <c r="A20" s="427"/>
    </row>
    <row r="21" ht="13.5">
      <c r="A21" s="427"/>
    </row>
    <row r="22" ht="13.5">
      <c r="A22" s="427"/>
    </row>
    <row r="23" ht="13.5">
      <c r="A23" s="427"/>
    </row>
    <row r="24" ht="13.5">
      <c r="A24" s="427"/>
    </row>
    <row r="25" ht="13.5">
      <c r="A25" s="427"/>
    </row>
    <row r="26" ht="13.5">
      <c r="A26" s="427"/>
    </row>
    <row r="27" ht="13.5">
      <c r="A27" s="427"/>
    </row>
    <row r="28" ht="13.5">
      <c r="A28" s="427"/>
    </row>
    <row r="29" ht="13.5">
      <c r="A29" s="427"/>
    </row>
    <row r="30" ht="13.5">
      <c r="A30" s="427"/>
    </row>
    <row r="31" ht="13.5">
      <c r="A31" s="427"/>
    </row>
    <row r="32" ht="13.5">
      <c r="A32" s="427"/>
    </row>
    <row r="33" ht="13.5">
      <c r="A33" s="427"/>
    </row>
    <row r="34" ht="13.5">
      <c r="A34" s="427"/>
    </row>
    <row r="35" spans="1:15" s="59" customFormat="1" ht="19.5" customHeight="1">
      <c r="A35" s="427"/>
      <c r="B35" s="12"/>
      <c r="C35" s="267" t="s">
        <v>155</v>
      </c>
      <c r="D35" s="267" t="s">
        <v>156</v>
      </c>
      <c r="E35" s="267" t="s">
        <v>157</v>
      </c>
      <c r="F35" s="267" t="s">
        <v>158</v>
      </c>
      <c r="G35" s="267" t="s">
        <v>159</v>
      </c>
      <c r="H35" s="267" t="s">
        <v>227</v>
      </c>
      <c r="I35" s="267" t="s">
        <v>226</v>
      </c>
      <c r="J35" s="267" t="s">
        <v>160</v>
      </c>
      <c r="K35" s="267" t="s">
        <v>228</v>
      </c>
      <c r="L35" s="11" t="s">
        <v>175</v>
      </c>
      <c r="M35" s="11" t="s">
        <v>250</v>
      </c>
      <c r="N35" s="65"/>
      <c r="O35" s="268"/>
    </row>
    <row r="36" spans="1:15" ht="19.5" customHeight="1">
      <c r="A36" s="427"/>
      <c r="B36" s="425" t="s">
        <v>161</v>
      </c>
      <c r="C36" s="13">
        <v>149.9</v>
      </c>
      <c r="D36" s="13">
        <v>146</v>
      </c>
      <c r="E36" s="13">
        <v>139.8</v>
      </c>
      <c r="F36" s="13">
        <v>140.7</v>
      </c>
      <c r="G36" s="13">
        <v>138</v>
      </c>
      <c r="H36" s="13">
        <v>120.3</v>
      </c>
      <c r="I36" s="13">
        <v>113</v>
      </c>
      <c r="J36" s="13">
        <v>115.8</v>
      </c>
      <c r="K36" s="12">
        <v>115.1</v>
      </c>
      <c r="L36" s="12">
        <v>110.1</v>
      </c>
      <c r="M36" s="12">
        <v>109.5</v>
      </c>
      <c r="N36" s="1"/>
      <c r="O36" s="1"/>
    </row>
    <row r="37" spans="1:15" ht="19.5" customHeight="1">
      <c r="A37" s="427"/>
      <c r="B37" s="425" t="s">
        <v>162</v>
      </c>
      <c r="C37" s="13">
        <v>173.3</v>
      </c>
      <c r="D37" s="13">
        <v>179.3</v>
      </c>
      <c r="E37" s="13">
        <v>185.5</v>
      </c>
      <c r="F37" s="13">
        <v>186.7</v>
      </c>
      <c r="G37" s="13">
        <v>189.8</v>
      </c>
      <c r="H37" s="13">
        <v>190.2</v>
      </c>
      <c r="I37" s="13">
        <v>191.7</v>
      </c>
      <c r="J37" s="13">
        <v>198.8</v>
      </c>
      <c r="K37" s="12">
        <v>201.7</v>
      </c>
      <c r="L37" s="12">
        <v>204</v>
      </c>
      <c r="M37" s="12">
        <v>207.3</v>
      </c>
      <c r="N37" s="1"/>
      <c r="O37" s="1"/>
    </row>
    <row r="38" spans="1:13" ht="19.5" customHeight="1">
      <c r="A38" s="427"/>
      <c r="B38" s="425" t="s">
        <v>224</v>
      </c>
      <c r="C38" s="12">
        <v>178</v>
      </c>
      <c r="D38" s="12">
        <v>182</v>
      </c>
      <c r="E38" s="12">
        <v>185</v>
      </c>
      <c r="F38" s="12">
        <v>184</v>
      </c>
      <c r="G38" s="12">
        <v>184</v>
      </c>
      <c r="H38" s="12">
        <v>187</v>
      </c>
      <c r="I38" s="12">
        <v>185</v>
      </c>
      <c r="J38" s="12">
        <v>185</v>
      </c>
      <c r="K38" s="12">
        <v>182</v>
      </c>
      <c r="L38" s="12">
        <v>178</v>
      </c>
      <c r="M38" s="12">
        <v>178</v>
      </c>
    </row>
    <row r="40" ht="13.5">
      <c r="D40" s="372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0" max="10" width="9.625" style="0" bestFit="1" customWidth="1"/>
    <col min="12" max="14" width="9.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193642</v>
      </c>
      <c r="K2" s="7" t="s">
        <v>11</v>
      </c>
      <c r="L2" s="6">
        <f aca="true" t="shared" si="0" ref="L2:L7">SUM(J2)</f>
        <v>193642</v>
      </c>
      <c r="M2" s="6">
        <v>132694</v>
      </c>
    </row>
    <row r="3" spans="10:13" ht="13.5">
      <c r="J3" s="6">
        <v>375374</v>
      </c>
      <c r="K3" s="5" t="s">
        <v>12</v>
      </c>
      <c r="L3" s="6">
        <f t="shared" si="0"/>
        <v>375374</v>
      </c>
      <c r="M3" s="6">
        <v>228386</v>
      </c>
    </row>
    <row r="4" spans="10:13" ht="13.5">
      <c r="J4" s="6">
        <v>420299</v>
      </c>
      <c r="K4" s="5" t="s">
        <v>13</v>
      </c>
      <c r="L4" s="6">
        <f t="shared" si="0"/>
        <v>420299</v>
      </c>
      <c r="M4" s="6">
        <v>241858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64728</v>
      </c>
    </row>
    <row r="6" spans="10:13" ht="13.5">
      <c r="J6" s="6">
        <v>385637</v>
      </c>
      <c r="K6" s="5" t="s">
        <v>15</v>
      </c>
      <c r="L6" s="6">
        <f t="shared" si="0"/>
        <v>385637</v>
      </c>
      <c r="M6" s="6">
        <v>265119</v>
      </c>
    </row>
    <row r="7" spans="10:13" ht="13.5">
      <c r="J7" s="6">
        <v>593935</v>
      </c>
      <c r="K7" s="5" t="s">
        <v>16</v>
      </c>
      <c r="L7" s="6">
        <f t="shared" si="0"/>
        <v>593935</v>
      </c>
      <c r="M7" s="6">
        <v>388700</v>
      </c>
    </row>
    <row r="8" spans="10:13" ht="13.5">
      <c r="J8" s="6">
        <f>SUM(J2:J7)</f>
        <v>2072683</v>
      </c>
      <c r="K8" s="5" t="s">
        <v>9</v>
      </c>
      <c r="L8" s="69">
        <f>SUM(L2:L7)</f>
        <v>2072683</v>
      </c>
      <c r="M8" s="6">
        <f>SUM(M2:M7)</f>
        <v>1321485</v>
      </c>
    </row>
    <row r="10" spans="10:13" ht="13.5">
      <c r="J10" t="s">
        <v>109</v>
      </c>
      <c r="L10" t="s">
        <v>129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132694</v>
      </c>
      <c r="M11" s="6">
        <f>SUM(N11-L11)</f>
        <v>60948</v>
      </c>
      <c r="N11" s="6">
        <f>SUM(L2)</f>
        <v>193642</v>
      </c>
    </row>
    <row r="12" spans="11:14" ht="13.5">
      <c r="K12" s="5" t="s">
        <v>12</v>
      </c>
      <c r="L12" s="6">
        <f t="shared" si="1"/>
        <v>228386</v>
      </c>
      <c r="M12" s="6">
        <f aca="true" t="shared" si="2" ref="M12:M17">SUM(N12-L12)</f>
        <v>146988</v>
      </c>
      <c r="N12" s="6">
        <f aca="true" t="shared" si="3" ref="N12:N17">SUM(L3)</f>
        <v>375374</v>
      </c>
    </row>
    <row r="13" spans="11:14" ht="13.5">
      <c r="K13" s="5" t="s">
        <v>13</v>
      </c>
      <c r="L13" s="6">
        <f t="shared" si="1"/>
        <v>241858</v>
      </c>
      <c r="M13" s="6">
        <f t="shared" si="2"/>
        <v>178441</v>
      </c>
      <c r="N13" s="6">
        <f t="shared" si="3"/>
        <v>420299</v>
      </c>
    </row>
    <row r="14" spans="11:14" ht="13.5">
      <c r="K14" s="5" t="s">
        <v>14</v>
      </c>
      <c r="L14" s="6">
        <f t="shared" si="1"/>
        <v>64728</v>
      </c>
      <c r="M14" s="6">
        <f t="shared" si="2"/>
        <v>39068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265119</v>
      </c>
      <c r="M15" s="6">
        <f t="shared" si="2"/>
        <v>120518</v>
      </c>
      <c r="N15" s="6">
        <f t="shared" si="3"/>
        <v>385637</v>
      </c>
    </row>
    <row r="16" spans="11:14" ht="13.5">
      <c r="K16" s="5" t="s">
        <v>16</v>
      </c>
      <c r="L16" s="6">
        <f t="shared" si="1"/>
        <v>388700</v>
      </c>
      <c r="M16" s="6">
        <f t="shared" si="2"/>
        <v>205235</v>
      </c>
      <c r="N16" s="6">
        <f t="shared" si="3"/>
        <v>593935</v>
      </c>
    </row>
    <row r="17" spans="11:14" ht="13.5">
      <c r="K17" s="5" t="s">
        <v>9</v>
      </c>
      <c r="L17" s="6">
        <f>SUM(L11:L16)</f>
        <v>1321485</v>
      </c>
      <c r="M17" s="6">
        <f t="shared" si="2"/>
        <v>751198</v>
      </c>
      <c r="N17" s="6">
        <f t="shared" si="3"/>
        <v>2072683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34" t="s">
        <v>17</v>
      </c>
      <c r="D56" s="435"/>
      <c r="E56" s="434" t="s">
        <v>65</v>
      </c>
      <c r="F56" s="435"/>
      <c r="G56" s="438" t="s">
        <v>64</v>
      </c>
      <c r="H56" s="434" t="s">
        <v>66</v>
      </c>
      <c r="I56" s="435"/>
    </row>
    <row r="57" spans="1:9" ht="14.25">
      <c r="A57" s="53" t="s">
        <v>71</v>
      </c>
      <c r="B57" s="54"/>
      <c r="C57" s="436"/>
      <c r="D57" s="437"/>
      <c r="E57" s="436"/>
      <c r="F57" s="437"/>
      <c r="G57" s="439"/>
      <c r="H57" s="436"/>
      <c r="I57" s="437"/>
    </row>
    <row r="58" spans="1:9" ht="19.5" customHeight="1">
      <c r="A58" s="58" t="s">
        <v>101</v>
      </c>
      <c r="B58" s="55"/>
      <c r="C58" s="442" t="s">
        <v>132</v>
      </c>
      <c r="D58" s="441"/>
      <c r="E58" s="443" t="s">
        <v>251</v>
      </c>
      <c r="F58" s="441"/>
      <c r="G58" s="130">
        <v>22.1</v>
      </c>
      <c r="H58" s="56"/>
      <c r="I58" s="57"/>
    </row>
    <row r="59" spans="1:9" ht="19.5" customHeight="1">
      <c r="A59" s="58" t="s">
        <v>67</v>
      </c>
      <c r="B59" s="55"/>
      <c r="C59" s="440" t="s">
        <v>69</v>
      </c>
      <c r="D59" s="441"/>
      <c r="E59" s="443" t="s">
        <v>252</v>
      </c>
      <c r="F59" s="441"/>
      <c r="G59" s="138">
        <v>34</v>
      </c>
      <c r="H59" s="56"/>
      <c r="I59" s="57"/>
    </row>
    <row r="60" spans="1:9" ht="19.5" customHeight="1">
      <c r="A60" s="58" t="s">
        <v>68</v>
      </c>
      <c r="B60" s="55"/>
      <c r="C60" s="443" t="s">
        <v>212</v>
      </c>
      <c r="D60" s="444"/>
      <c r="E60" s="440" t="s">
        <v>253</v>
      </c>
      <c r="F60" s="441"/>
      <c r="G60" s="130">
        <v>68.2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zoomScale="75" zoomScaleNormal="75"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69"/>
    </row>
    <row r="3" spans="1:2" ht="9.75" customHeight="1">
      <c r="A3" s="38"/>
      <c r="B3" s="38"/>
    </row>
    <row r="4" spans="10:13" ht="9.75" customHeight="1">
      <c r="J4" s="266"/>
      <c r="K4" s="3"/>
      <c r="L4" s="3"/>
      <c r="M4" s="129"/>
    </row>
    <row r="20" ht="9.75" customHeight="1">
      <c r="AI20" s="270"/>
    </row>
    <row r="25" spans="1:35" s="270" customFormat="1" ht="9.75" customHeight="1">
      <c r="A25" s="271"/>
      <c r="B25" s="271" t="s">
        <v>140</v>
      </c>
      <c r="C25" s="271" t="s">
        <v>141</v>
      </c>
      <c r="D25" s="271" t="s">
        <v>142</v>
      </c>
      <c r="E25" s="271" t="s">
        <v>143</v>
      </c>
      <c r="F25" s="271" t="s">
        <v>144</v>
      </c>
      <c r="G25" s="271" t="s">
        <v>145</v>
      </c>
      <c r="H25" s="271" t="s">
        <v>146</v>
      </c>
      <c r="I25" s="271" t="s">
        <v>147</v>
      </c>
      <c r="J25" s="271" t="s">
        <v>148</v>
      </c>
      <c r="K25" s="271" t="s">
        <v>149</v>
      </c>
      <c r="L25" s="271" t="s">
        <v>150</v>
      </c>
      <c r="M25" s="271" t="s">
        <v>151</v>
      </c>
      <c r="AI25"/>
    </row>
    <row r="26" spans="1:13" ht="9.75" customHeight="1">
      <c r="A26" s="10" t="s">
        <v>152</v>
      </c>
      <c r="B26" s="271">
        <v>65.1</v>
      </c>
      <c r="C26" s="271">
        <v>72.2</v>
      </c>
      <c r="D26" s="271">
        <v>82.7</v>
      </c>
      <c r="E26" s="271">
        <v>80.1</v>
      </c>
      <c r="F26" s="271">
        <v>82.3</v>
      </c>
      <c r="G26" s="271">
        <v>86</v>
      </c>
      <c r="H26" s="271">
        <v>83.8</v>
      </c>
      <c r="I26" s="271">
        <v>67</v>
      </c>
      <c r="J26" s="271">
        <v>78.6</v>
      </c>
      <c r="K26" s="271">
        <v>79.7</v>
      </c>
      <c r="L26" s="271">
        <v>77.3</v>
      </c>
      <c r="M26" s="271">
        <v>74.3</v>
      </c>
    </row>
    <row r="27" spans="1:13" ht="9.75" customHeight="1">
      <c r="A27" s="10" t="s">
        <v>153</v>
      </c>
      <c r="B27" s="271">
        <v>71.7</v>
      </c>
      <c r="C27" s="271">
        <v>74.6</v>
      </c>
      <c r="D27" s="271">
        <v>84.6</v>
      </c>
      <c r="E27" s="271">
        <v>88.4</v>
      </c>
      <c r="F27" s="271">
        <v>82.6</v>
      </c>
      <c r="G27" s="271">
        <v>87.5</v>
      </c>
      <c r="H27" s="271">
        <v>85.2</v>
      </c>
      <c r="I27" s="271">
        <v>81.2</v>
      </c>
      <c r="J27" s="271">
        <v>75.8</v>
      </c>
      <c r="K27" s="271">
        <v>81</v>
      </c>
      <c r="L27" s="271">
        <v>81.8</v>
      </c>
      <c r="M27" s="271">
        <v>78.8</v>
      </c>
    </row>
    <row r="28" spans="1:13" ht="9.75" customHeight="1">
      <c r="A28" s="10" t="s">
        <v>154</v>
      </c>
      <c r="B28" s="271">
        <v>70.4</v>
      </c>
      <c r="C28" s="271">
        <v>73.6</v>
      </c>
      <c r="D28" s="273">
        <v>80</v>
      </c>
      <c r="E28" s="271">
        <v>89.5</v>
      </c>
      <c r="F28" s="271">
        <v>86.8</v>
      </c>
      <c r="G28" s="271">
        <v>93.7</v>
      </c>
      <c r="H28" s="271">
        <v>87</v>
      </c>
      <c r="I28" s="271">
        <v>78.2</v>
      </c>
      <c r="J28" s="271">
        <v>80.5</v>
      </c>
      <c r="K28" s="271">
        <v>79.8</v>
      </c>
      <c r="L28" s="271">
        <v>78.1</v>
      </c>
      <c r="M28" s="271">
        <v>76.7</v>
      </c>
    </row>
    <row r="29" spans="1:13" ht="9.75" customHeight="1">
      <c r="A29" s="10" t="s">
        <v>163</v>
      </c>
      <c r="B29" s="271">
        <v>67.2</v>
      </c>
      <c r="C29" s="271">
        <v>70.1</v>
      </c>
      <c r="D29" s="273">
        <v>81.3</v>
      </c>
      <c r="E29" s="271">
        <v>80</v>
      </c>
      <c r="F29" s="271">
        <v>82.1</v>
      </c>
      <c r="G29" s="271">
        <v>84.3</v>
      </c>
      <c r="H29" s="271">
        <v>79.1</v>
      </c>
      <c r="I29" s="271">
        <v>76</v>
      </c>
      <c r="J29" s="271">
        <v>76.7</v>
      </c>
      <c r="K29" s="271">
        <v>77.5</v>
      </c>
      <c r="L29" s="271">
        <v>77.2</v>
      </c>
      <c r="M29" s="271">
        <v>74.1</v>
      </c>
    </row>
    <row r="30" spans="1:13" ht="9.75" customHeight="1">
      <c r="A30" s="10" t="s">
        <v>229</v>
      </c>
      <c r="B30" s="271">
        <v>70.3</v>
      </c>
      <c r="C30" s="271">
        <v>72.8</v>
      </c>
      <c r="D30" s="273"/>
      <c r="E30" s="271"/>
      <c r="F30" s="271"/>
      <c r="G30" s="271"/>
      <c r="H30" s="271"/>
      <c r="I30" s="271"/>
      <c r="J30" s="271"/>
      <c r="K30" s="271"/>
      <c r="L30" s="271"/>
      <c r="M30" s="271"/>
    </row>
    <row r="31" spans="2:13" s="1" customFormat="1" ht="9.75" customHeight="1"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71"/>
      <c r="B55" s="271" t="s">
        <v>140</v>
      </c>
      <c r="C55" s="271" t="s">
        <v>141</v>
      </c>
      <c r="D55" s="271" t="s">
        <v>142</v>
      </c>
      <c r="E55" s="271" t="s">
        <v>143</v>
      </c>
      <c r="F55" s="271" t="s">
        <v>144</v>
      </c>
      <c r="G55" s="271" t="s">
        <v>145</v>
      </c>
      <c r="H55" s="271" t="s">
        <v>146</v>
      </c>
      <c r="I55" s="271" t="s">
        <v>147</v>
      </c>
      <c r="J55" s="271" t="s">
        <v>148</v>
      </c>
      <c r="K55" s="271" t="s">
        <v>149</v>
      </c>
      <c r="L55" s="271" t="s">
        <v>150</v>
      </c>
      <c r="M55" s="271" t="s">
        <v>151</v>
      </c>
    </row>
    <row r="56" spans="1:13" ht="9.75" customHeight="1">
      <c r="A56" s="10" t="s">
        <v>152</v>
      </c>
      <c r="B56" s="271">
        <v>110.7</v>
      </c>
      <c r="C56" s="271">
        <v>112.7</v>
      </c>
      <c r="D56" s="271">
        <v>113</v>
      </c>
      <c r="E56" s="271">
        <v>113.9</v>
      </c>
      <c r="F56" s="271">
        <v>117.3</v>
      </c>
      <c r="G56" s="271">
        <v>118.4</v>
      </c>
      <c r="H56" s="271">
        <v>116.1</v>
      </c>
      <c r="I56" s="271">
        <v>111.7</v>
      </c>
      <c r="J56" s="272">
        <v>110.7</v>
      </c>
      <c r="K56" s="271">
        <v>110.5</v>
      </c>
      <c r="L56" s="271">
        <v>112.5</v>
      </c>
      <c r="M56" s="271">
        <v>108.3</v>
      </c>
    </row>
    <row r="57" spans="1:13" ht="9.75" customHeight="1">
      <c r="A57" s="10" t="s">
        <v>153</v>
      </c>
      <c r="B57" s="271">
        <v>113</v>
      </c>
      <c r="C57" s="271">
        <v>114.1</v>
      </c>
      <c r="D57" s="271">
        <v>112.6</v>
      </c>
      <c r="E57" s="271">
        <v>114.8</v>
      </c>
      <c r="F57" s="271">
        <v>115.7</v>
      </c>
      <c r="G57" s="271">
        <v>116.8</v>
      </c>
      <c r="H57" s="271">
        <v>110.8</v>
      </c>
      <c r="I57" s="271">
        <v>114.7</v>
      </c>
      <c r="J57" s="272">
        <v>110.5</v>
      </c>
      <c r="K57" s="271">
        <v>115.6</v>
      </c>
      <c r="L57" s="271">
        <v>117.5</v>
      </c>
      <c r="M57" s="271">
        <v>113.2</v>
      </c>
    </row>
    <row r="58" spans="1:13" ht="9.75" customHeight="1">
      <c r="A58" s="10" t="s">
        <v>164</v>
      </c>
      <c r="B58" s="271">
        <v>115.3</v>
      </c>
      <c r="C58" s="271">
        <v>117.2</v>
      </c>
      <c r="D58" s="271">
        <v>111.2</v>
      </c>
      <c r="E58" s="271">
        <v>115.9</v>
      </c>
      <c r="F58" s="271">
        <v>120.8</v>
      </c>
      <c r="G58" s="271">
        <v>121</v>
      </c>
      <c r="H58" s="271">
        <v>116.7</v>
      </c>
      <c r="I58" s="271">
        <v>113.9</v>
      </c>
      <c r="J58" s="272">
        <v>113.5</v>
      </c>
      <c r="K58" s="271">
        <v>114.8</v>
      </c>
      <c r="L58" s="271">
        <v>112</v>
      </c>
      <c r="M58" s="271">
        <v>108.4</v>
      </c>
    </row>
    <row r="59" spans="1:13" ht="9.75" customHeight="1">
      <c r="A59" s="10" t="s">
        <v>165</v>
      </c>
      <c r="B59" s="271">
        <v>109.8</v>
      </c>
      <c r="C59" s="271">
        <v>110.7</v>
      </c>
      <c r="D59" s="271">
        <v>109.8</v>
      </c>
      <c r="E59" s="271">
        <v>109.2</v>
      </c>
      <c r="F59" s="271">
        <v>114.7</v>
      </c>
      <c r="G59" s="271">
        <v>114.5</v>
      </c>
      <c r="H59" s="271">
        <v>110.4</v>
      </c>
      <c r="I59" s="271">
        <v>109.7</v>
      </c>
      <c r="J59" s="272">
        <v>109.6</v>
      </c>
      <c r="K59" s="271">
        <v>110.3</v>
      </c>
      <c r="L59" s="271">
        <v>108.6</v>
      </c>
      <c r="M59" s="271">
        <v>103.4</v>
      </c>
    </row>
    <row r="60" spans="1:13" ht="10.5" customHeight="1">
      <c r="A60" s="10" t="s">
        <v>229</v>
      </c>
      <c r="B60" s="271">
        <v>108.7</v>
      </c>
      <c r="C60" s="271">
        <v>110.2</v>
      </c>
      <c r="D60" s="271"/>
      <c r="E60" s="271"/>
      <c r="F60" s="271"/>
      <c r="G60" s="271"/>
      <c r="H60" s="271"/>
      <c r="I60" s="271"/>
      <c r="J60" s="272"/>
      <c r="K60" s="271"/>
      <c r="L60" s="271"/>
      <c r="M60" s="271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71"/>
      <c r="B85" s="271" t="s">
        <v>140</v>
      </c>
      <c r="C85" s="271" t="s">
        <v>141</v>
      </c>
      <c r="D85" s="271" t="s">
        <v>142</v>
      </c>
      <c r="E85" s="271" t="s">
        <v>143</v>
      </c>
      <c r="F85" s="271" t="s">
        <v>144</v>
      </c>
      <c r="G85" s="271" t="s">
        <v>145</v>
      </c>
      <c r="H85" s="271" t="s">
        <v>146</v>
      </c>
      <c r="I85" s="271" t="s">
        <v>147</v>
      </c>
      <c r="J85" s="271" t="s">
        <v>148</v>
      </c>
      <c r="K85" s="271" t="s">
        <v>149</v>
      </c>
      <c r="L85" s="271" t="s">
        <v>150</v>
      </c>
      <c r="M85" s="271" t="s">
        <v>151</v>
      </c>
    </row>
    <row r="86" spans="1:13" ht="9.75" customHeight="1">
      <c r="A86" s="11" t="s">
        <v>152</v>
      </c>
      <c r="B86" s="271">
        <v>59</v>
      </c>
      <c r="C86" s="271">
        <v>63.8</v>
      </c>
      <c r="D86" s="271">
        <v>73.2</v>
      </c>
      <c r="E86" s="271">
        <v>70.2</v>
      </c>
      <c r="F86" s="271">
        <v>69.7</v>
      </c>
      <c r="G86" s="271">
        <v>72.5</v>
      </c>
      <c r="H86" s="271">
        <v>72.4</v>
      </c>
      <c r="I86" s="271">
        <v>60.8</v>
      </c>
      <c r="J86" s="272">
        <v>71.1</v>
      </c>
      <c r="K86" s="271">
        <v>72.2</v>
      </c>
      <c r="L86" s="271">
        <v>68.4</v>
      </c>
      <c r="M86" s="271">
        <v>69.2</v>
      </c>
    </row>
    <row r="87" spans="1:25" ht="9.75" customHeight="1">
      <c r="A87" s="11" t="s">
        <v>153</v>
      </c>
      <c r="B87" s="271">
        <v>62.6</v>
      </c>
      <c r="C87" s="271">
        <v>65.3</v>
      </c>
      <c r="D87" s="271">
        <v>75.3</v>
      </c>
      <c r="E87" s="271">
        <v>76.8</v>
      </c>
      <c r="F87" s="271">
        <v>71.3</v>
      </c>
      <c r="G87" s="271">
        <v>74.7</v>
      </c>
      <c r="H87" s="271">
        <v>77.6</v>
      </c>
      <c r="I87" s="271">
        <v>70.3</v>
      </c>
      <c r="J87" s="272">
        <v>69.2</v>
      </c>
      <c r="K87" s="271">
        <v>69.4</v>
      </c>
      <c r="L87" s="271">
        <v>69.3</v>
      </c>
      <c r="M87" s="271">
        <v>70.2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76"/>
    </row>
    <row r="88" spans="1:25" ht="9.75" customHeight="1">
      <c r="A88" s="11" t="s">
        <v>166</v>
      </c>
      <c r="B88" s="271">
        <v>60.7</v>
      </c>
      <c r="C88" s="271">
        <v>62.5</v>
      </c>
      <c r="D88" s="271">
        <v>72.7</v>
      </c>
      <c r="E88" s="271">
        <v>76.8</v>
      </c>
      <c r="F88" s="271">
        <v>71.3</v>
      </c>
      <c r="G88" s="271">
        <v>77.4</v>
      </c>
      <c r="H88" s="271">
        <v>75</v>
      </c>
      <c r="I88" s="271">
        <v>69</v>
      </c>
      <c r="J88" s="272">
        <v>71</v>
      </c>
      <c r="K88" s="271">
        <v>69.4</v>
      </c>
      <c r="L88" s="271">
        <v>70.2</v>
      </c>
      <c r="M88" s="271">
        <v>71.2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276"/>
    </row>
    <row r="89" spans="1:25" ht="9.75" customHeight="1">
      <c r="A89" s="11" t="s">
        <v>165</v>
      </c>
      <c r="B89" s="271">
        <v>61</v>
      </c>
      <c r="C89" s="271">
        <v>63.2</v>
      </c>
      <c r="D89" s="271">
        <v>74.1</v>
      </c>
      <c r="E89" s="271">
        <v>73.3</v>
      </c>
      <c r="F89" s="271">
        <v>70.9</v>
      </c>
      <c r="G89" s="271">
        <v>73.6</v>
      </c>
      <c r="H89" s="271">
        <v>72.2</v>
      </c>
      <c r="I89" s="271">
        <v>69.3</v>
      </c>
      <c r="J89" s="272">
        <v>70</v>
      </c>
      <c r="K89" s="271">
        <v>70.2</v>
      </c>
      <c r="L89" s="271">
        <v>71.3</v>
      </c>
      <c r="M89" s="271">
        <v>72.3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229</v>
      </c>
      <c r="B90" s="271">
        <v>63.8</v>
      </c>
      <c r="C90" s="271">
        <v>65.8</v>
      </c>
      <c r="D90" s="271"/>
      <c r="E90" s="271"/>
      <c r="F90" s="271"/>
      <c r="G90" s="271"/>
      <c r="H90" s="271"/>
      <c r="I90" s="271"/>
      <c r="J90" s="272"/>
      <c r="K90" s="271"/>
      <c r="L90" s="271"/>
      <c r="M90" s="271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5"/>
      <c r="L91" s="277"/>
      <c r="M91" s="27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zoomScale="75" zoomScaleNormal="75"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7.125" style="0" customWidth="1"/>
    <col min="17" max="17" width="11.1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45" t="s">
        <v>254</v>
      </c>
      <c r="B1" s="445"/>
      <c r="C1" s="445"/>
      <c r="D1" s="445"/>
      <c r="E1" s="445"/>
      <c r="F1" s="445"/>
      <c r="G1" s="445"/>
      <c r="M1" s="22"/>
      <c r="N1" t="s">
        <v>230</v>
      </c>
      <c r="O1" s="182"/>
      <c r="P1" s="67"/>
      <c r="Q1" s="185" t="s">
        <v>231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67" t="s">
        <v>21</v>
      </c>
      <c r="J2" s="12" t="s">
        <v>110</v>
      </c>
      <c r="K2" s="5" t="s">
        <v>58</v>
      </c>
      <c r="L2" s="5"/>
      <c r="M2" s="12" t="s">
        <v>21</v>
      </c>
      <c r="N2" s="12"/>
      <c r="O2" s="146"/>
      <c r="P2" s="134"/>
      <c r="Q2" s="143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54" t="s">
        <v>43</v>
      </c>
      <c r="J3" s="17">
        <v>155162</v>
      </c>
      <c r="K3" s="20">
        <v>1</v>
      </c>
      <c r="L3" s="5">
        <f>SUM(H3)</f>
        <v>26</v>
      </c>
      <c r="M3" s="354" t="s">
        <v>43</v>
      </c>
      <c r="N3" s="17">
        <f>SUM(J3)</f>
        <v>155162</v>
      </c>
      <c r="O3" s="5">
        <f>SUM(H3)</f>
        <v>26</v>
      </c>
      <c r="P3" s="354" t="s">
        <v>43</v>
      </c>
      <c r="Q3" s="142">
        <v>146970</v>
      </c>
    </row>
    <row r="4" spans="8:17" ht="13.5" customHeight="1">
      <c r="H4" s="5">
        <v>16</v>
      </c>
      <c r="I4" s="354" t="s">
        <v>3</v>
      </c>
      <c r="J4" s="17">
        <v>98589</v>
      </c>
      <c r="K4" s="20">
        <v>2</v>
      </c>
      <c r="L4" s="5">
        <f aca="true" t="shared" si="0" ref="L4:L12">SUM(H4)</f>
        <v>16</v>
      </c>
      <c r="M4" s="354" t="s">
        <v>3</v>
      </c>
      <c r="N4" s="17">
        <f aca="true" t="shared" si="1" ref="N4:N13">SUM(J4)</f>
        <v>98589</v>
      </c>
      <c r="O4" s="5">
        <f aca="true" t="shared" si="2" ref="O4:O12">SUM(H4)</f>
        <v>16</v>
      </c>
      <c r="P4" s="354" t="s">
        <v>3</v>
      </c>
      <c r="Q4" s="142">
        <v>94908</v>
      </c>
    </row>
    <row r="5" spans="8:19" ht="13.5" customHeight="1">
      <c r="H5" s="5">
        <v>33</v>
      </c>
      <c r="I5" s="354" t="s">
        <v>0</v>
      </c>
      <c r="J5" s="17">
        <v>86732</v>
      </c>
      <c r="K5" s="20">
        <v>3</v>
      </c>
      <c r="L5" s="5">
        <f t="shared" si="0"/>
        <v>33</v>
      </c>
      <c r="M5" s="354" t="s">
        <v>0</v>
      </c>
      <c r="N5" s="17">
        <f t="shared" si="1"/>
        <v>86732</v>
      </c>
      <c r="O5" s="5">
        <f t="shared" si="2"/>
        <v>33</v>
      </c>
      <c r="P5" s="354" t="s">
        <v>0</v>
      </c>
      <c r="Q5" s="142">
        <v>82610</v>
      </c>
      <c r="S5" s="67"/>
    </row>
    <row r="6" spans="8:17" ht="13.5" customHeight="1">
      <c r="H6" s="134">
        <v>40</v>
      </c>
      <c r="I6" s="355" t="s">
        <v>200</v>
      </c>
      <c r="J6" s="17">
        <v>51069</v>
      </c>
      <c r="K6" s="20">
        <v>4</v>
      </c>
      <c r="L6" s="5">
        <f t="shared" si="0"/>
        <v>40</v>
      </c>
      <c r="M6" s="355" t="s">
        <v>200</v>
      </c>
      <c r="N6" s="17">
        <f t="shared" si="1"/>
        <v>51069</v>
      </c>
      <c r="O6" s="5">
        <f t="shared" si="2"/>
        <v>40</v>
      </c>
      <c r="P6" s="355" t="s">
        <v>200</v>
      </c>
      <c r="Q6" s="142">
        <v>48000</v>
      </c>
    </row>
    <row r="7" spans="8:17" ht="13.5" customHeight="1">
      <c r="H7" s="5">
        <v>34</v>
      </c>
      <c r="I7" s="354" t="s">
        <v>1</v>
      </c>
      <c r="J7" s="17">
        <v>41838</v>
      </c>
      <c r="K7" s="20">
        <v>5</v>
      </c>
      <c r="L7" s="5">
        <f t="shared" si="0"/>
        <v>34</v>
      </c>
      <c r="M7" s="354" t="s">
        <v>1</v>
      </c>
      <c r="N7" s="17">
        <f t="shared" si="1"/>
        <v>41838</v>
      </c>
      <c r="O7" s="5">
        <f t="shared" si="2"/>
        <v>34</v>
      </c>
      <c r="P7" s="354" t="s">
        <v>1</v>
      </c>
      <c r="Q7" s="142">
        <v>52360</v>
      </c>
    </row>
    <row r="8" spans="8:17" ht="13.5" customHeight="1">
      <c r="H8" s="5">
        <v>13</v>
      </c>
      <c r="I8" s="354" t="s">
        <v>7</v>
      </c>
      <c r="J8" s="17">
        <v>37974</v>
      </c>
      <c r="K8" s="20">
        <v>6</v>
      </c>
      <c r="L8" s="5">
        <f t="shared" si="0"/>
        <v>13</v>
      </c>
      <c r="M8" s="354" t="s">
        <v>7</v>
      </c>
      <c r="N8" s="17">
        <f t="shared" si="1"/>
        <v>37974</v>
      </c>
      <c r="O8" s="5">
        <f t="shared" si="2"/>
        <v>13</v>
      </c>
      <c r="P8" s="354" t="s">
        <v>7</v>
      </c>
      <c r="Q8" s="142">
        <v>33088</v>
      </c>
    </row>
    <row r="9" spans="8:17" ht="13.5" customHeight="1">
      <c r="H9" s="5">
        <v>38</v>
      </c>
      <c r="I9" s="354" t="s">
        <v>52</v>
      </c>
      <c r="J9" s="17">
        <v>30337</v>
      </c>
      <c r="K9" s="20">
        <v>7</v>
      </c>
      <c r="L9" s="5">
        <f t="shared" si="0"/>
        <v>38</v>
      </c>
      <c r="M9" s="354" t="s">
        <v>52</v>
      </c>
      <c r="N9" s="17">
        <f t="shared" si="1"/>
        <v>30337</v>
      </c>
      <c r="O9" s="5">
        <f t="shared" si="2"/>
        <v>38</v>
      </c>
      <c r="P9" s="354" t="s">
        <v>52</v>
      </c>
      <c r="Q9" s="142">
        <v>25858</v>
      </c>
    </row>
    <row r="10" spans="8:17" ht="13.5" customHeight="1">
      <c r="H10" s="5">
        <v>36</v>
      </c>
      <c r="I10" s="354" t="s">
        <v>5</v>
      </c>
      <c r="J10" s="17">
        <v>27842</v>
      </c>
      <c r="K10" s="20">
        <v>8</v>
      </c>
      <c r="L10" s="5">
        <f t="shared" si="0"/>
        <v>36</v>
      </c>
      <c r="M10" s="354" t="s">
        <v>5</v>
      </c>
      <c r="N10" s="17">
        <f t="shared" si="1"/>
        <v>27842</v>
      </c>
      <c r="O10" s="5">
        <f t="shared" si="2"/>
        <v>36</v>
      </c>
      <c r="P10" s="354" t="s">
        <v>5</v>
      </c>
      <c r="Q10" s="142">
        <v>19485</v>
      </c>
    </row>
    <row r="11" spans="8:17" ht="13.5" customHeight="1">
      <c r="H11" s="5">
        <v>31</v>
      </c>
      <c r="I11" s="354" t="s">
        <v>123</v>
      </c>
      <c r="J11" s="17">
        <v>27743</v>
      </c>
      <c r="K11" s="20">
        <v>9</v>
      </c>
      <c r="L11" s="5">
        <f t="shared" si="0"/>
        <v>31</v>
      </c>
      <c r="M11" s="354" t="s">
        <v>123</v>
      </c>
      <c r="N11" s="17">
        <f t="shared" si="1"/>
        <v>27743</v>
      </c>
      <c r="O11" s="5">
        <f t="shared" si="2"/>
        <v>31</v>
      </c>
      <c r="P11" s="354" t="s">
        <v>123</v>
      </c>
      <c r="Q11" s="142">
        <v>28106</v>
      </c>
    </row>
    <row r="12" spans="8:17" ht="13.5" customHeight="1" thickBot="1">
      <c r="H12" s="5">
        <v>24</v>
      </c>
      <c r="I12" s="354" t="s">
        <v>41</v>
      </c>
      <c r="J12" s="17">
        <v>23412</v>
      </c>
      <c r="K12" s="21">
        <v>10</v>
      </c>
      <c r="L12" s="5">
        <f t="shared" si="0"/>
        <v>24</v>
      </c>
      <c r="M12" s="354" t="s">
        <v>41</v>
      </c>
      <c r="N12" s="17">
        <f t="shared" si="1"/>
        <v>23412</v>
      </c>
      <c r="O12" s="5">
        <f t="shared" si="2"/>
        <v>24</v>
      </c>
      <c r="P12" s="354" t="s">
        <v>41</v>
      </c>
      <c r="Q12" s="142">
        <v>25436</v>
      </c>
    </row>
    <row r="13" spans="8:17" ht="13.5" customHeight="1" thickTop="1">
      <c r="H13" s="5">
        <v>17</v>
      </c>
      <c r="I13" s="354" t="s">
        <v>34</v>
      </c>
      <c r="J13" s="17">
        <v>22643</v>
      </c>
      <c r="K13" s="170"/>
      <c r="L13" s="127"/>
      <c r="M13" s="127"/>
      <c r="N13" s="171">
        <f t="shared" si="1"/>
        <v>22643</v>
      </c>
      <c r="O13" s="1"/>
      <c r="P13" s="263" t="s">
        <v>121</v>
      </c>
      <c r="Q13" s="142">
        <v>701050</v>
      </c>
    </row>
    <row r="14" spans="2:15" ht="13.5" customHeight="1">
      <c r="B14" s="26"/>
      <c r="H14" s="5">
        <v>25</v>
      </c>
      <c r="I14" s="354" t="s">
        <v>42</v>
      </c>
      <c r="J14" s="17">
        <v>22038</v>
      </c>
      <c r="K14" s="170"/>
      <c r="L14" s="33"/>
      <c r="N14" t="s">
        <v>91</v>
      </c>
      <c r="O14"/>
    </row>
    <row r="15" spans="8:17" ht="13.5" customHeight="1">
      <c r="H15" s="5">
        <v>3</v>
      </c>
      <c r="I15" s="354" t="s">
        <v>22</v>
      </c>
      <c r="J15" s="17">
        <v>16131</v>
      </c>
      <c r="K15" s="170"/>
      <c r="L15" s="33"/>
      <c r="M15" s="1" t="s">
        <v>232</v>
      </c>
      <c r="N15" s="19"/>
      <c r="O15"/>
      <c r="P15" t="s">
        <v>233</v>
      </c>
      <c r="Q15" s="140" t="s">
        <v>99</v>
      </c>
    </row>
    <row r="16" spans="2:18" ht="13.5" customHeight="1">
      <c r="B16" s="1"/>
      <c r="C16" s="19"/>
      <c r="D16" s="1"/>
      <c r="E16" s="24"/>
      <c r="F16" s="1"/>
      <c r="H16" s="5">
        <v>14</v>
      </c>
      <c r="I16" s="354" t="s">
        <v>32</v>
      </c>
      <c r="J16" s="17">
        <v>15625</v>
      </c>
      <c r="K16" s="170"/>
      <c r="L16" s="5">
        <f>SUM(L3)</f>
        <v>26</v>
      </c>
      <c r="M16" s="17">
        <f>SUM(N3)</f>
        <v>155162</v>
      </c>
      <c r="N16" s="354" t="s">
        <v>43</v>
      </c>
      <c r="O16" s="5">
        <f>SUM(O3)</f>
        <v>26</v>
      </c>
      <c r="P16" s="17">
        <f>SUM(M16)</f>
        <v>155162</v>
      </c>
      <c r="Q16" s="141">
        <v>158174</v>
      </c>
      <c r="R16" s="128"/>
    </row>
    <row r="17" spans="2:19" ht="13.5" customHeight="1">
      <c r="B17" s="1"/>
      <c r="C17" s="19"/>
      <c r="D17" s="1"/>
      <c r="E17" s="24"/>
      <c r="F17" s="1"/>
      <c r="H17" s="5">
        <v>37</v>
      </c>
      <c r="I17" s="354" t="s">
        <v>51</v>
      </c>
      <c r="J17" s="17">
        <v>13712</v>
      </c>
      <c r="K17" s="170"/>
      <c r="L17" s="5">
        <f aca="true" t="shared" si="3" ref="L17:L25">SUM(L4)</f>
        <v>16</v>
      </c>
      <c r="M17" s="17">
        <f aca="true" t="shared" si="4" ref="M17:M25">SUM(N4)</f>
        <v>98589</v>
      </c>
      <c r="N17" s="354" t="s">
        <v>3</v>
      </c>
      <c r="O17" s="5">
        <f aca="true" t="shared" si="5" ref="O17:O25">SUM(O4)</f>
        <v>16</v>
      </c>
      <c r="P17" s="17">
        <f aca="true" t="shared" si="6" ref="P17:P25">SUM(M17)</f>
        <v>98589</v>
      </c>
      <c r="Q17" s="141">
        <v>84548</v>
      </c>
      <c r="R17" s="128"/>
      <c r="S17" s="59"/>
    </row>
    <row r="18" spans="2:19" ht="13.5" customHeight="1">
      <c r="B18" s="1"/>
      <c r="C18" s="19"/>
      <c r="D18" s="1"/>
      <c r="E18" s="24"/>
      <c r="F18" s="1"/>
      <c r="H18" s="5">
        <v>2</v>
      </c>
      <c r="I18" s="354" t="s">
        <v>6</v>
      </c>
      <c r="J18" s="17">
        <v>11478</v>
      </c>
      <c r="K18" s="170"/>
      <c r="L18" s="5">
        <f t="shared" si="3"/>
        <v>33</v>
      </c>
      <c r="M18" s="17">
        <f t="shared" si="4"/>
        <v>86732</v>
      </c>
      <c r="N18" s="354" t="s">
        <v>0</v>
      </c>
      <c r="O18" s="5">
        <f t="shared" si="5"/>
        <v>33</v>
      </c>
      <c r="P18" s="17">
        <f t="shared" si="6"/>
        <v>86732</v>
      </c>
      <c r="Q18" s="141">
        <v>76595</v>
      </c>
      <c r="R18" s="128"/>
      <c r="S18" s="195"/>
    </row>
    <row r="19" spans="2:19" ht="13.5" customHeight="1">
      <c r="B19" s="1"/>
      <c r="C19" s="19"/>
      <c r="D19" s="1"/>
      <c r="E19" s="24"/>
      <c r="F19" s="1"/>
      <c r="H19" s="5">
        <v>22</v>
      </c>
      <c r="I19" s="354" t="s">
        <v>39</v>
      </c>
      <c r="J19" s="17">
        <v>6723</v>
      </c>
      <c r="L19" s="5">
        <f t="shared" si="3"/>
        <v>40</v>
      </c>
      <c r="M19" s="17">
        <f t="shared" si="4"/>
        <v>51069</v>
      </c>
      <c r="N19" s="355" t="s">
        <v>200</v>
      </c>
      <c r="O19" s="5">
        <f t="shared" si="5"/>
        <v>40</v>
      </c>
      <c r="P19" s="17">
        <f t="shared" si="6"/>
        <v>51069</v>
      </c>
      <c r="Q19" s="141">
        <v>34237</v>
      </c>
      <c r="R19" s="128"/>
      <c r="S19" s="224"/>
    </row>
    <row r="20" spans="2:19" ht="13.5" customHeight="1">
      <c r="B20" s="25"/>
      <c r="C20" s="19"/>
      <c r="D20" s="1"/>
      <c r="E20" s="24"/>
      <c r="F20" s="1"/>
      <c r="G20" s="1"/>
      <c r="H20" s="5">
        <v>1</v>
      </c>
      <c r="I20" s="354" t="s">
        <v>4</v>
      </c>
      <c r="J20" s="17">
        <v>4678</v>
      </c>
      <c r="L20" s="5">
        <f t="shared" si="3"/>
        <v>34</v>
      </c>
      <c r="M20" s="17">
        <f t="shared" si="4"/>
        <v>41838</v>
      </c>
      <c r="N20" s="354" t="s">
        <v>1</v>
      </c>
      <c r="O20" s="5">
        <f t="shared" si="5"/>
        <v>34</v>
      </c>
      <c r="P20" s="17">
        <f t="shared" si="6"/>
        <v>41838</v>
      </c>
      <c r="Q20" s="141">
        <v>37891</v>
      </c>
      <c r="R20" s="128"/>
      <c r="S20" s="224"/>
    </row>
    <row r="21" spans="2:19" ht="13.5" customHeight="1">
      <c r="B21" s="25"/>
      <c r="C21" s="19"/>
      <c r="D21" s="1"/>
      <c r="E21" s="24"/>
      <c r="F21" s="1"/>
      <c r="H21" s="5">
        <v>15</v>
      </c>
      <c r="I21" s="354" t="s">
        <v>33</v>
      </c>
      <c r="J21" s="17">
        <v>4642</v>
      </c>
      <c r="L21" s="5">
        <f t="shared" si="3"/>
        <v>13</v>
      </c>
      <c r="M21" s="17">
        <f t="shared" si="4"/>
        <v>37974</v>
      </c>
      <c r="N21" s="354" t="s">
        <v>7</v>
      </c>
      <c r="O21" s="5">
        <f t="shared" si="5"/>
        <v>13</v>
      </c>
      <c r="P21" s="17">
        <f t="shared" si="6"/>
        <v>37974</v>
      </c>
      <c r="Q21" s="141">
        <v>35039</v>
      </c>
      <c r="R21" s="128"/>
      <c r="S21" s="35"/>
    </row>
    <row r="22" spans="2:18" ht="13.5" customHeight="1">
      <c r="B22" s="1"/>
      <c r="C22" s="19"/>
      <c r="D22" s="1"/>
      <c r="E22" s="24"/>
      <c r="F22" s="1"/>
      <c r="H22" s="5">
        <v>30</v>
      </c>
      <c r="I22" s="354" t="s">
        <v>47</v>
      </c>
      <c r="J22" s="17">
        <v>4195</v>
      </c>
      <c r="K22" s="19"/>
      <c r="L22" s="5">
        <f t="shared" si="3"/>
        <v>38</v>
      </c>
      <c r="M22" s="17">
        <f t="shared" si="4"/>
        <v>30337</v>
      </c>
      <c r="N22" s="354" t="s">
        <v>52</v>
      </c>
      <c r="O22" s="5">
        <f t="shared" si="5"/>
        <v>38</v>
      </c>
      <c r="P22" s="17">
        <f t="shared" si="6"/>
        <v>30337</v>
      </c>
      <c r="Q22" s="141">
        <v>30610</v>
      </c>
      <c r="R22" s="128"/>
    </row>
    <row r="23" spans="2:19" ht="13.5" customHeight="1">
      <c r="B23" s="25"/>
      <c r="C23" s="19"/>
      <c r="D23" s="1"/>
      <c r="E23" s="24"/>
      <c r="F23" s="1"/>
      <c r="H23" s="5">
        <v>9</v>
      </c>
      <c r="I23" s="354" t="s">
        <v>28</v>
      </c>
      <c r="J23" s="17">
        <v>4142</v>
      </c>
      <c r="K23" s="19"/>
      <c r="L23" s="5">
        <f t="shared" si="3"/>
        <v>36</v>
      </c>
      <c r="M23" s="17">
        <f t="shared" si="4"/>
        <v>27842</v>
      </c>
      <c r="N23" s="354" t="s">
        <v>5</v>
      </c>
      <c r="O23" s="5">
        <f t="shared" si="5"/>
        <v>36</v>
      </c>
      <c r="P23" s="17">
        <f t="shared" si="6"/>
        <v>27842</v>
      </c>
      <c r="Q23" s="141">
        <v>23490</v>
      </c>
      <c r="R23" s="128"/>
      <c r="S23" s="59"/>
    </row>
    <row r="24" spans="2:19" ht="13.5" customHeight="1">
      <c r="B24" s="1"/>
      <c r="C24" s="19"/>
      <c r="D24" s="1"/>
      <c r="E24" s="24"/>
      <c r="F24" s="1"/>
      <c r="H24" s="5">
        <v>29</v>
      </c>
      <c r="I24" s="354" t="s">
        <v>46</v>
      </c>
      <c r="J24" s="17">
        <v>3944</v>
      </c>
      <c r="K24" s="19"/>
      <c r="L24" s="5">
        <f t="shared" si="3"/>
        <v>31</v>
      </c>
      <c r="M24" s="17">
        <f t="shared" si="4"/>
        <v>27743</v>
      </c>
      <c r="N24" s="354" t="s">
        <v>123</v>
      </c>
      <c r="O24" s="5">
        <f t="shared" si="5"/>
        <v>31</v>
      </c>
      <c r="P24" s="17">
        <f t="shared" si="6"/>
        <v>27743</v>
      </c>
      <c r="Q24" s="141">
        <v>25907</v>
      </c>
      <c r="R24" s="128"/>
      <c r="S24" s="195"/>
    </row>
    <row r="25" spans="2:20" ht="13.5" customHeight="1" thickBot="1">
      <c r="B25" s="1"/>
      <c r="C25" s="19"/>
      <c r="D25" s="1"/>
      <c r="E25" s="24"/>
      <c r="F25" s="1"/>
      <c r="H25" s="5">
        <v>12</v>
      </c>
      <c r="I25" s="354" t="s">
        <v>31</v>
      </c>
      <c r="J25" s="17">
        <v>3443</v>
      </c>
      <c r="K25" s="19"/>
      <c r="L25" s="18">
        <f t="shared" si="3"/>
        <v>24</v>
      </c>
      <c r="M25" s="197">
        <f t="shared" si="4"/>
        <v>23412</v>
      </c>
      <c r="N25" s="354" t="s">
        <v>41</v>
      </c>
      <c r="O25" s="18">
        <f t="shared" si="5"/>
        <v>24</v>
      </c>
      <c r="P25" s="197">
        <f t="shared" si="6"/>
        <v>23412</v>
      </c>
      <c r="Q25" s="141">
        <v>21857</v>
      </c>
      <c r="R25" s="230" t="s">
        <v>117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4</v>
      </c>
      <c r="I26" s="354" t="s">
        <v>23</v>
      </c>
      <c r="J26" s="17">
        <v>2539</v>
      </c>
      <c r="K26" s="19"/>
      <c r="L26" s="198"/>
      <c r="M26" s="356">
        <f>SUM(J43-(M16+M17+M18+M19+M20+M21+M22+M23+M24+M25))</f>
        <v>147683</v>
      </c>
      <c r="N26" s="357" t="s">
        <v>59</v>
      </c>
      <c r="O26" s="199"/>
      <c r="P26" s="356">
        <f>SUM(M26)</f>
        <v>147683</v>
      </c>
      <c r="Q26" s="356">
        <f>SUM(R26-(Q16+Q17+Q18+Q19+Q20+Q21+Q22+Q23+Q24+Q25))</f>
        <v>175019</v>
      </c>
      <c r="R26" s="260">
        <v>703367</v>
      </c>
      <c r="T26" s="35"/>
    </row>
    <row r="27" spans="8:16" ht="13.5" customHeight="1">
      <c r="H27" s="5">
        <v>39</v>
      </c>
      <c r="I27" s="354" t="s">
        <v>53</v>
      </c>
      <c r="J27" s="17">
        <v>2066</v>
      </c>
      <c r="K27" s="19"/>
      <c r="M27" s="67" t="s">
        <v>234</v>
      </c>
      <c r="N27" s="67"/>
      <c r="O27" s="182"/>
      <c r="P27" s="183" t="s">
        <v>235</v>
      </c>
    </row>
    <row r="28" spans="8:16" ht="13.5" customHeight="1">
      <c r="H28" s="5">
        <v>35</v>
      </c>
      <c r="I28" s="354" t="s">
        <v>50</v>
      </c>
      <c r="J28" s="17">
        <v>1965</v>
      </c>
      <c r="K28" s="19"/>
      <c r="M28" s="142">
        <f>SUM(Q3)</f>
        <v>146970</v>
      </c>
      <c r="N28" s="354" t="s">
        <v>43</v>
      </c>
      <c r="O28" s="5">
        <f>SUM(L3)</f>
        <v>26</v>
      </c>
      <c r="P28" s="142">
        <f>SUM(Q3)</f>
        <v>146970</v>
      </c>
    </row>
    <row r="29" spans="8:16" ht="13.5" customHeight="1">
      <c r="H29" s="5">
        <v>21</v>
      </c>
      <c r="I29" s="354" t="s">
        <v>38</v>
      </c>
      <c r="J29" s="17">
        <v>1599</v>
      </c>
      <c r="K29" s="19"/>
      <c r="M29" s="142">
        <f aca="true" t="shared" si="7" ref="M29:M37">SUM(Q4)</f>
        <v>94908</v>
      </c>
      <c r="N29" s="354" t="s">
        <v>3</v>
      </c>
      <c r="O29" s="5">
        <f aca="true" t="shared" si="8" ref="O29:O37">SUM(L4)</f>
        <v>16</v>
      </c>
      <c r="P29" s="142">
        <f aca="true" t="shared" si="9" ref="P29:P37">SUM(Q4)</f>
        <v>94908</v>
      </c>
    </row>
    <row r="30" spans="8:16" ht="13.5" customHeight="1">
      <c r="H30" s="5">
        <v>19</v>
      </c>
      <c r="I30" s="354" t="s">
        <v>36</v>
      </c>
      <c r="J30" s="17">
        <v>1420</v>
      </c>
      <c r="K30" s="19"/>
      <c r="M30" s="142">
        <f t="shared" si="7"/>
        <v>82610</v>
      </c>
      <c r="N30" s="354" t="s">
        <v>0</v>
      </c>
      <c r="O30" s="5">
        <f t="shared" si="8"/>
        <v>33</v>
      </c>
      <c r="P30" s="142">
        <f t="shared" si="9"/>
        <v>82610</v>
      </c>
    </row>
    <row r="31" spans="8:16" ht="13.5" customHeight="1">
      <c r="H31" s="5">
        <v>18</v>
      </c>
      <c r="I31" s="354" t="s">
        <v>35</v>
      </c>
      <c r="J31" s="17">
        <v>1021</v>
      </c>
      <c r="K31" s="19"/>
      <c r="M31" s="142">
        <f t="shared" si="7"/>
        <v>48000</v>
      </c>
      <c r="N31" s="355" t="s">
        <v>200</v>
      </c>
      <c r="O31" s="5">
        <f t="shared" si="8"/>
        <v>40</v>
      </c>
      <c r="P31" s="142">
        <f t="shared" si="9"/>
        <v>48000</v>
      </c>
    </row>
    <row r="32" spans="8:19" ht="13.5" customHeight="1">
      <c r="H32" s="5">
        <v>23</v>
      </c>
      <c r="I32" s="354" t="s">
        <v>40</v>
      </c>
      <c r="J32" s="17">
        <v>741</v>
      </c>
      <c r="K32" s="19"/>
      <c r="M32" s="142">
        <f t="shared" si="7"/>
        <v>52360</v>
      </c>
      <c r="N32" s="354" t="s">
        <v>1</v>
      </c>
      <c r="O32" s="5">
        <f t="shared" si="8"/>
        <v>34</v>
      </c>
      <c r="P32" s="142">
        <f t="shared" si="9"/>
        <v>52360</v>
      </c>
      <c r="S32" s="14"/>
    </row>
    <row r="33" spans="8:20" ht="13.5" customHeight="1">
      <c r="H33" s="5">
        <v>6</v>
      </c>
      <c r="I33" s="354" t="s">
        <v>25</v>
      </c>
      <c r="J33" s="17">
        <v>636</v>
      </c>
      <c r="K33" s="19"/>
      <c r="M33" s="142">
        <f t="shared" si="7"/>
        <v>33088</v>
      </c>
      <c r="N33" s="354" t="s">
        <v>7</v>
      </c>
      <c r="O33" s="5">
        <f t="shared" si="8"/>
        <v>13</v>
      </c>
      <c r="P33" s="142">
        <f t="shared" si="9"/>
        <v>33088</v>
      </c>
      <c r="S33" s="35"/>
      <c r="T33" s="35"/>
    </row>
    <row r="34" spans="8:20" ht="13.5" customHeight="1">
      <c r="H34" s="5">
        <v>20</v>
      </c>
      <c r="I34" s="354" t="s">
        <v>37</v>
      </c>
      <c r="J34" s="17">
        <v>567</v>
      </c>
      <c r="K34" s="19"/>
      <c r="M34" s="142">
        <f t="shared" si="7"/>
        <v>25858</v>
      </c>
      <c r="N34" s="354" t="s">
        <v>52</v>
      </c>
      <c r="O34" s="5">
        <f t="shared" si="8"/>
        <v>38</v>
      </c>
      <c r="P34" s="142">
        <f t="shared" si="9"/>
        <v>25858</v>
      </c>
      <c r="S34" s="35"/>
      <c r="T34" s="35"/>
    </row>
    <row r="35" spans="8:19" ht="13.5" customHeight="1">
      <c r="H35" s="5">
        <v>28</v>
      </c>
      <c r="I35" s="354" t="s">
        <v>45</v>
      </c>
      <c r="J35" s="17">
        <v>419</v>
      </c>
      <c r="K35" s="19"/>
      <c r="M35" s="142">
        <f t="shared" si="7"/>
        <v>19485</v>
      </c>
      <c r="N35" s="354" t="s">
        <v>5</v>
      </c>
      <c r="O35" s="5">
        <f t="shared" si="8"/>
        <v>36</v>
      </c>
      <c r="P35" s="142">
        <f t="shared" si="9"/>
        <v>19485</v>
      </c>
      <c r="S35" s="35"/>
    </row>
    <row r="36" spans="8:19" ht="13.5" customHeight="1">
      <c r="H36" s="5">
        <v>10</v>
      </c>
      <c r="I36" s="354" t="s">
        <v>29</v>
      </c>
      <c r="J36" s="17">
        <v>400</v>
      </c>
      <c r="K36" s="19"/>
      <c r="M36" s="142">
        <f t="shared" si="7"/>
        <v>28106</v>
      </c>
      <c r="N36" s="354" t="s">
        <v>123</v>
      </c>
      <c r="O36" s="5">
        <f t="shared" si="8"/>
        <v>31</v>
      </c>
      <c r="P36" s="142">
        <f t="shared" si="9"/>
        <v>28106</v>
      </c>
      <c r="S36" s="35"/>
    </row>
    <row r="37" spans="8:19" ht="13.5" customHeight="1" thickBot="1">
      <c r="H37" s="5">
        <v>32</v>
      </c>
      <c r="I37" s="354" t="s">
        <v>49</v>
      </c>
      <c r="J37" s="17">
        <v>361</v>
      </c>
      <c r="K37" s="19"/>
      <c r="M37" s="196">
        <f t="shared" si="7"/>
        <v>25436</v>
      </c>
      <c r="N37" s="354" t="s">
        <v>41</v>
      </c>
      <c r="O37" s="18">
        <f t="shared" si="8"/>
        <v>24</v>
      </c>
      <c r="P37" s="196">
        <f t="shared" si="9"/>
        <v>25436</v>
      </c>
      <c r="S37" s="35"/>
    </row>
    <row r="38" spans="7:21" ht="13.5" customHeight="1" thickTop="1">
      <c r="G38" s="23"/>
      <c r="H38" s="5">
        <v>11</v>
      </c>
      <c r="I38" s="354" t="s">
        <v>30</v>
      </c>
      <c r="J38" s="17">
        <v>353</v>
      </c>
      <c r="K38" s="19"/>
      <c r="M38" s="200">
        <f>SUM(Q13-(Q3+Q4+Q5+Q6+Q7+Q8+Q9+Q10+Q11+Q12))</f>
        <v>144229</v>
      </c>
      <c r="N38" s="198" t="s">
        <v>59</v>
      </c>
      <c r="O38" s="201"/>
      <c r="P38" s="202">
        <f>SUM(M38)</f>
        <v>144229</v>
      </c>
      <c r="U38" s="35"/>
    </row>
    <row r="39" spans="8:16" ht="13.5" customHeight="1">
      <c r="H39" s="5">
        <v>27</v>
      </c>
      <c r="I39" s="354" t="s">
        <v>44</v>
      </c>
      <c r="J39" s="17">
        <v>197</v>
      </c>
      <c r="K39" s="19"/>
      <c r="P39" s="35"/>
    </row>
    <row r="40" spans="8:11" ht="13.5" customHeight="1">
      <c r="H40" s="5">
        <v>5</v>
      </c>
      <c r="I40" s="354" t="s">
        <v>24</v>
      </c>
      <c r="J40" s="143">
        <v>5</v>
      </c>
      <c r="K40" s="19"/>
    </row>
    <row r="41" spans="8:11" ht="13.5" customHeight="1">
      <c r="H41" s="5">
        <v>7</v>
      </c>
      <c r="I41" s="354" t="s">
        <v>26</v>
      </c>
      <c r="J41" s="17">
        <v>0</v>
      </c>
      <c r="K41" s="19"/>
    </row>
    <row r="42" spans="8:11" ht="13.5" customHeight="1">
      <c r="H42" s="5">
        <v>8</v>
      </c>
      <c r="I42" s="354" t="s">
        <v>27</v>
      </c>
      <c r="J42" s="249">
        <v>0</v>
      </c>
      <c r="K42" s="19"/>
    </row>
    <row r="43" spans="8:10" ht="13.5" customHeight="1">
      <c r="H43" s="1"/>
      <c r="I43" s="40" t="s">
        <v>213</v>
      </c>
      <c r="J43" s="165">
        <f>SUM(J3:J42)</f>
        <v>728381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7" t="s">
        <v>229</v>
      </c>
      <c r="D52" s="87" t="s">
        <v>175</v>
      </c>
      <c r="E52" s="31" t="s">
        <v>57</v>
      </c>
      <c r="F52" s="30" t="s">
        <v>56</v>
      </c>
      <c r="G52" s="30" t="s">
        <v>54</v>
      </c>
      <c r="I52" s="362"/>
    </row>
    <row r="53" spans="1:9" ht="13.5" customHeight="1">
      <c r="A53" s="13">
        <v>1</v>
      </c>
      <c r="B53" s="354" t="s">
        <v>43</v>
      </c>
      <c r="C53" s="17">
        <f aca="true" t="shared" si="10" ref="C53:C62">SUM(J3)</f>
        <v>155162</v>
      </c>
      <c r="D53" s="143">
        <f aca="true" t="shared" si="11" ref="D53:D62">SUM(Q3)</f>
        <v>146970</v>
      </c>
      <c r="E53" s="139">
        <f aca="true" t="shared" si="12" ref="E53:E62">SUM(P16/Q16*100)</f>
        <v>98.09576795174934</v>
      </c>
      <c r="F53" s="27">
        <f aca="true" t="shared" si="13" ref="F53:F63">SUM(C53/D53*100)</f>
        <v>105.57392665169762</v>
      </c>
      <c r="G53" s="28"/>
      <c r="I53" s="362"/>
    </row>
    <row r="54" spans="1:9" ht="13.5" customHeight="1">
      <c r="A54" s="13">
        <v>2</v>
      </c>
      <c r="B54" s="354" t="s">
        <v>3</v>
      </c>
      <c r="C54" s="17">
        <f t="shared" si="10"/>
        <v>98589</v>
      </c>
      <c r="D54" s="143">
        <f t="shared" si="11"/>
        <v>94908</v>
      </c>
      <c r="E54" s="139">
        <f t="shared" si="12"/>
        <v>116.60713440885651</v>
      </c>
      <c r="F54" s="27">
        <f t="shared" si="13"/>
        <v>103.87849285623973</v>
      </c>
      <c r="G54" s="28"/>
      <c r="I54" s="362"/>
    </row>
    <row r="55" spans="1:9" ht="13.5" customHeight="1">
      <c r="A55" s="13">
        <v>3</v>
      </c>
      <c r="B55" s="354" t="s">
        <v>0</v>
      </c>
      <c r="C55" s="17">
        <f t="shared" si="10"/>
        <v>86732</v>
      </c>
      <c r="D55" s="143">
        <f t="shared" si="11"/>
        <v>82610</v>
      </c>
      <c r="E55" s="139">
        <f t="shared" si="12"/>
        <v>113.23454533585743</v>
      </c>
      <c r="F55" s="27">
        <f t="shared" si="13"/>
        <v>104.9897106887786</v>
      </c>
      <c r="G55" s="28"/>
      <c r="I55" s="362"/>
    </row>
    <row r="56" spans="1:9" ht="13.5" customHeight="1">
      <c r="A56" s="13">
        <v>4</v>
      </c>
      <c r="B56" s="355" t="s">
        <v>200</v>
      </c>
      <c r="C56" s="17">
        <f t="shared" si="10"/>
        <v>51069</v>
      </c>
      <c r="D56" s="143">
        <f t="shared" si="11"/>
        <v>48000</v>
      </c>
      <c r="E56" s="139">
        <f t="shared" si="12"/>
        <v>149.1631860268131</v>
      </c>
      <c r="F56" s="27">
        <f t="shared" si="13"/>
        <v>106.39375</v>
      </c>
      <c r="G56" s="28"/>
      <c r="I56" s="362"/>
    </row>
    <row r="57" spans="1:16" ht="13.5" customHeight="1">
      <c r="A57" s="13">
        <v>5</v>
      </c>
      <c r="B57" s="354" t="s">
        <v>1</v>
      </c>
      <c r="C57" s="17">
        <f t="shared" si="10"/>
        <v>41838</v>
      </c>
      <c r="D57" s="143">
        <f t="shared" si="11"/>
        <v>52360</v>
      </c>
      <c r="E57" s="139">
        <f t="shared" si="12"/>
        <v>110.41672164894038</v>
      </c>
      <c r="F57" s="27">
        <f t="shared" si="13"/>
        <v>79.90450725744843</v>
      </c>
      <c r="G57" s="28"/>
      <c r="I57" s="362"/>
      <c r="P57" s="35"/>
    </row>
    <row r="58" spans="1:7" ht="13.5" customHeight="1">
      <c r="A58" s="13">
        <v>6</v>
      </c>
      <c r="B58" s="354" t="s">
        <v>7</v>
      </c>
      <c r="C58" s="17">
        <f t="shared" si="10"/>
        <v>37974</v>
      </c>
      <c r="D58" s="143">
        <f t="shared" si="11"/>
        <v>33088</v>
      </c>
      <c r="E58" s="139">
        <f t="shared" si="12"/>
        <v>108.3763806044693</v>
      </c>
      <c r="F58" s="27">
        <f t="shared" si="13"/>
        <v>114.7666827852998</v>
      </c>
      <c r="G58" s="28"/>
    </row>
    <row r="59" spans="1:7" ht="13.5" customHeight="1">
      <c r="A59" s="13">
        <v>7</v>
      </c>
      <c r="B59" s="354" t="s">
        <v>52</v>
      </c>
      <c r="C59" s="17">
        <f t="shared" si="10"/>
        <v>30337</v>
      </c>
      <c r="D59" s="143">
        <f t="shared" si="11"/>
        <v>25858</v>
      </c>
      <c r="E59" s="139">
        <f t="shared" si="12"/>
        <v>99.10813459653708</v>
      </c>
      <c r="F59" s="27">
        <f t="shared" si="13"/>
        <v>117.32152525330652</v>
      </c>
      <c r="G59" s="28"/>
    </row>
    <row r="60" spans="1:7" ht="13.5" customHeight="1">
      <c r="A60" s="13">
        <v>8</v>
      </c>
      <c r="B60" s="354" t="s">
        <v>5</v>
      </c>
      <c r="C60" s="17">
        <f t="shared" si="10"/>
        <v>27842</v>
      </c>
      <c r="D60" s="143">
        <f t="shared" si="11"/>
        <v>19485</v>
      </c>
      <c r="E60" s="139">
        <f t="shared" si="12"/>
        <v>118.52703277990635</v>
      </c>
      <c r="F60" s="27">
        <f t="shared" si="13"/>
        <v>142.8894021041827</v>
      </c>
      <c r="G60" s="28"/>
    </row>
    <row r="61" spans="1:7" ht="13.5" customHeight="1">
      <c r="A61" s="13">
        <v>9</v>
      </c>
      <c r="B61" s="354" t="s">
        <v>123</v>
      </c>
      <c r="C61" s="17">
        <f t="shared" si="10"/>
        <v>27743</v>
      </c>
      <c r="D61" s="143">
        <f t="shared" si="11"/>
        <v>28106</v>
      </c>
      <c r="E61" s="139">
        <f t="shared" si="12"/>
        <v>107.08688771374533</v>
      </c>
      <c r="F61" s="27">
        <f t="shared" si="13"/>
        <v>98.7084608268697</v>
      </c>
      <c r="G61" s="28"/>
    </row>
    <row r="62" spans="1:7" ht="13.5" customHeight="1" thickBot="1">
      <c r="A62" s="231">
        <v>10</v>
      </c>
      <c r="B62" s="354" t="s">
        <v>41</v>
      </c>
      <c r="C62" s="197">
        <f t="shared" si="10"/>
        <v>23412</v>
      </c>
      <c r="D62" s="232">
        <f t="shared" si="11"/>
        <v>25436</v>
      </c>
      <c r="E62" s="233">
        <f t="shared" si="12"/>
        <v>107.11442558448094</v>
      </c>
      <c r="F62" s="234">
        <f t="shared" si="13"/>
        <v>92.04277402107249</v>
      </c>
      <c r="G62" s="235"/>
    </row>
    <row r="63" spans="1:7" ht="13.5" customHeight="1" thickTop="1">
      <c r="A63" s="198"/>
      <c r="B63" s="236" t="s">
        <v>118</v>
      </c>
      <c r="C63" s="237">
        <f>SUM(J43)</f>
        <v>728381</v>
      </c>
      <c r="D63" s="237">
        <f>SUM(Q13)</f>
        <v>701050</v>
      </c>
      <c r="E63" s="238">
        <f>SUM(C63/R26*100)</f>
        <v>103.55632265943669</v>
      </c>
      <c r="F63" s="239">
        <f t="shared" si="13"/>
        <v>103.898580700378</v>
      </c>
      <c r="G63" s="198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6.8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8" t="s">
        <v>105</v>
      </c>
      <c r="J1" t="s">
        <v>73</v>
      </c>
      <c r="R1" s="172"/>
    </row>
    <row r="2" spans="8:30" ht="13.5">
      <c r="H2" s="144" t="s">
        <v>102</v>
      </c>
      <c r="R2" s="65"/>
      <c r="S2" s="173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97" t="s">
        <v>237</v>
      </c>
      <c r="I3" s="134"/>
      <c r="J3" s="11"/>
      <c r="K3" s="5"/>
      <c r="L3" s="261" t="s">
        <v>238</v>
      </c>
      <c r="M3" s="1"/>
      <c r="N3" s="147"/>
      <c r="O3" s="147"/>
      <c r="S3" s="33"/>
      <c r="T3" s="33"/>
      <c r="U3" s="33"/>
    </row>
    <row r="4" spans="8:21" ht="13.5">
      <c r="H4" s="161">
        <v>21289</v>
      </c>
      <c r="I4" s="134">
        <v>16</v>
      </c>
      <c r="J4" s="15" t="s">
        <v>3</v>
      </c>
      <c r="K4" s="205">
        <f>SUM(I4)</f>
        <v>16</v>
      </c>
      <c r="L4" s="376">
        <v>21336</v>
      </c>
      <c r="M4" s="63"/>
      <c r="N4" s="148"/>
      <c r="O4" s="148"/>
      <c r="S4" s="33"/>
      <c r="T4" s="33"/>
      <c r="U4" s="33"/>
    </row>
    <row r="5" spans="8:21" ht="13.5">
      <c r="H5" s="145">
        <v>18528</v>
      </c>
      <c r="I5" s="134">
        <v>26</v>
      </c>
      <c r="J5" s="15" t="s">
        <v>43</v>
      </c>
      <c r="K5" s="205">
        <f aca="true" t="shared" si="0" ref="K5:K13">SUM(I5)</f>
        <v>26</v>
      </c>
      <c r="L5" s="377">
        <v>15274</v>
      </c>
      <c r="M5" s="63"/>
      <c r="N5" s="148"/>
      <c r="O5" s="148"/>
      <c r="S5" s="33"/>
      <c r="T5" s="33"/>
      <c r="U5" s="33"/>
    </row>
    <row r="6" spans="8:21" ht="13.5">
      <c r="H6" s="61">
        <v>9596</v>
      </c>
      <c r="I6" s="134">
        <v>37</v>
      </c>
      <c r="J6" s="15" t="s">
        <v>51</v>
      </c>
      <c r="K6" s="205">
        <f t="shared" si="0"/>
        <v>37</v>
      </c>
      <c r="L6" s="377">
        <v>1739</v>
      </c>
      <c r="M6" s="63"/>
      <c r="N6" s="148"/>
      <c r="O6" s="148"/>
      <c r="S6" s="33"/>
      <c r="T6" s="33"/>
      <c r="U6" s="33"/>
    </row>
    <row r="7" spans="8:21" ht="13.5">
      <c r="H7" s="145">
        <v>6640</v>
      </c>
      <c r="I7" s="134">
        <v>14</v>
      </c>
      <c r="J7" s="15" t="s">
        <v>32</v>
      </c>
      <c r="K7" s="205">
        <f t="shared" si="0"/>
        <v>14</v>
      </c>
      <c r="L7" s="377">
        <v>5577</v>
      </c>
      <c r="M7" s="63"/>
      <c r="N7" s="148"/>
      <c r="O7" s="148"/>
      <c r="S7" s="33"/>
      <c r="T7" s="33"/>
      <c r="U7" s="33"/>
    </row>
    <row r="8" spans="8:21" ht="13.5">
      <c r="H8" s="145">
        <v>5673</v>
      </c>
      <c r="I8" s="134">
        <v>33</v>
      </c>
      <c r="J8" s="15" t="s">
        <v>0</v>
      </c>
      <c r="K8" s="205">
        <f t="shared" si="0"/>
        <v>33</v>
      </c>
      <c r="L8" s="377">
        <v>12393</v>
      </c>
      <c r="M8" s="63"/>
      <c r="N8" s="148"/>
      <c r="O8" s="148"/>
      <c r="S8" s="33"/>
      <c r="T8" s="33"/>
      <c r="U8" s="33"/>
    </row>
    <row r="9" spans="8:21" ht="13.5">
      <c r="H9" s="145">
        <v>5094</v>
      </c>
      <c r="I9" s="134">
        <v>38</v>
      </c>
      <c r="J9" s="15" t="s">
        <v>52</v>
      </c>
      <c r="K9" s="205">
        <f t="shared" si="0"/>
        <v>38</v>
      </c>
      <c r="L9" s="377">
        <v>5171</v>
      </c>
      <c r="M9" s="63"/>
      <c r="N9" s="148"/>
      <c r="O9" s="148"/>
      <c r="S9" s="33"/>
      <c r="T9" s="33"/>
      <c r="U9" s="33"/>
    </row>
    <row r="10" spans="8:21" ht="13.5">
      <c r="H10" s="145">
        <v>2523</v>
      </c>
      <c r="I10" s="250">
        <v>24</v>
      </c>
      <c r="J10" s="366" t="s">
        <v>41</v>
      </c>
      <c r="K10" s="205">
        <f t="shared" si="0"/>
        <v>24</v>
      </c>
      <c r="L10" s="377">
        <v>2658</v>
      </c>
      <c r="S10" s="33"/>
      <c r="T10" s="33"/>
      <c r="U10" s="33"/>
    </row>
    <row r="11" spans="8:21" ht="13.5">
      <c r="H11" s="146">
        <v>1858</v>
      </c>
      <c r="I11" s="134">
        <v>36</v>
      </c>
      <c r="J11" s="15" t="s">
        <v>5</v>
      </c>
      <c r="K11" s="205">
        <f t="shared" si="0"/>
        <v>36</v>
      </c>
      <c r="L11" s="377">
        <v>1857</v>
      </c>
      <c r="M11" s="63"/>
      <c r="N11" s="148"/>
      <c r="O11" s="148"/>
      <c r="S11" s="33"/>
      <c r="T11" s="33"/>
      <c r="U11" s="33"/>
    </row>
    <row r="12" spans="8:21" ht="13.5">
      <c r="H12" s="396">
        <v>1786</v>
      </c>
      <c r="I12" s="250">
        <v>25</v>
      </c>
      <c r="J12" s="366" t="s">
        <v>42</v>
      </c>
      <c r="K12" s="205">
        <f t="shared" si="0"/>
        <v>25</v>
      </c>
      <c r="L12" s="377">
        <v>718</v>
      </c>
      <c r="M12" s="63"/>
      <c r="N12" s="148"/>
      <c r="O12" s="148"/>
      <c r="S12" s="33"/>
      <c r="T12" s="33"/>
      <c r="U12" s="33"/>
    </row>
    <row r="13" spans="8:21" ht="14.25" thickBot="1">
      <c r="H13" s="228">
        <v>1703</v>
      </c>
      <c r="I13" s="244">
        <v>17</v>
      </c>
      <c r="J13" s="393" t="s">
        <v>34</v>
      </c>
      <c r="K13" s="205">
        <f t="shared" si="0"/>
        <v>17</v>
      </c>
      <c r="L13" s="377">
        <v>5972</v>
      </c>
      <c r="M13" s="63"/>
      <c r="N13" s="148"/>
      <c r="O13" s="148"/>
      <c r="S13" s="33"/>
      <c r="T13" s="33"/>
      <c r="U13" s="33"/>
    </row>
    <row r="14" spans="8:21" ht="14.25" thickTop="1">
      <c r="H14" s="61">
        <v>1534</v>
      </c>
      <c r="I14" s="422">
        <v>40</v>
      </c>
      <c r="J14" s="423" t="s">
        <v>2</v>
      </c>
      <c r="K14" s="177" t="s">
        <v>9</v>
      </c>
      <c r="L14" s="378">
        <v>76780</v>
      </c>
      <c r="S14" s="33"/>
      <c r="T14" s="33"/>
      <c r="U14" s="33"/>
    </row>
    <row r="15" spans="8:21" ht="13.5">
      <c r="H15" s="61">
        <v>737</v>
      </c>
      <c r="I15" s="134">
        <v>18</v>
      </c>
      <c r="J15" s="15" t="s">
        <v>35</v>
      </c>
      <c r="K15" s="70"/>
      <c r="L15" s="1" t="s">
        <v>92</v>
      </c>
      <c r="M15" s="363" t="s">
        <v>214</v>
      </c>
      <c r="N15" s="59" t="s">
        <v>122</v>
      </c>
      <c r="S15" s="33"/>
      <c r="T15" s="33"/>
      <c r="U15" s="33"/>
    </row>
    <row r="16" spans="8:21" ht="13.5">
      <c r="H16" s="61">
        <v>537</v>
      </c>
      <c r="I16" s="134">
        <v>34</v>
      </c>
      <c r="J16" s="15" t="s">
        <v>1</v>
      </c>
      <c r="K16" s="205">
        <f>SUM(I4)</f>
        <v>16</v>
      </c>
      <c r="L16" s="354" t="s">
        <v>3</v>
      </c>
      <c r="M16" s="403">
        <v>20598</v>
      </c>
      <c r="N16" s="146">
        <f>SUM(H4)</f>
        <v>21289</v>
      </c>
      <c r="O16" s="63"/>
      <c r="P16" s="23"/>
      <c r="S16" s="33"/>
      <c r="T16" s="33"/>
      <c r="U16" s="33"/>
    </row>
    <row r="17" spans="8:21" ht="13.5">
      <c r="H17" s="61">
        <v>484</v>
      </c>
      <c r="I17" s="134">
        <v>22</v>
      </c>
      <c r="J17" s="15" t="s">
        <v>39</v>
      </c>
      <c r="K17" s="205">
        <f aca="true" t="shared" si="1" ref="K17:K25">SUM(I5)</f>
        <v>26</v>
      </c>
      <c r="L17" s="354" t="s">
        <v>43</v>
      </c>
      <c r="M17" s="404">
        <v>17427</v>
      </c>
      <c r="N17" s="146">
        <f aca="true" t="shared" si="2" ref="N17:N25">SUM(H5)</f>
        <v>18528</v>
      </c>
      <c r="O17" s="63"/>
      <c r="P17" s="23"/>
      <c r="S17" s="33"/>
      <c r="T17" s="33"/>
      <c r="U17" s="33"/>
    </row>
    <row r="18" spans="8:21" ht="13.5">
      <c r="H18" s="213">
        <v>429</v>
      </c>
      <c r="I18" s="134">
        <v>15</v>
      </c>
      <c r="J18" s="15" t="s">
        <v>33</v>
      </c>
      <c r="K18" s="205">
        <f t="shared" si="1"/>
        <v>37</v>
      </c>
      <c r="L18" s="354" t="s">
        <v>51</v>
      </c>
      <c r="M18" s="404">
        <v>923</v>
      </c>
      <c r="N18" s="146">
        <f t="shared" si="2"/>
        <v>9596</v>
      </c>
      <c r="O18" s="63"/>
      <c r="P18" s="23"/>
      <c r="S18" s="33"/>
      <c r="T18" s="33"/>
      <c r="U18" s="33"/>
    </row>
    <row r="19" spans="8:21" ht="13.5">
      <c r="H19" s="146">
        <v>381</v>
      </c>
      <c r="I19" s="134">
        <v>23</v>
      </c>
      <c r="J19" s="15" t="s">
        <v>40</v>
      </c>
      <c r="K19" s="205">
        <f t="shared" si="1"/>
        <v>14</v>
      </c>
      <c r="L19" s="354" t="s">
        <v>32</v>
      </c>
      <c r="M19" s="404">
        <v>5809</v>
      </c>
      <c r="N19" s="146">
        <f t="shared" si="2"/>
        <v>6640</v>
      </c>
      <c r="O19" s="63"/>
      <c r="P19" s="23"/>
      <c r="S19" s="33"/>
      <c r="T19" s="33"/>
      <c r="U19" s="33"/>
    </row>
    <row r="20" spans="8:21" ht="14.25" thickBot="1">
      <c r="H20" s="145">
        <v>310</v>
      </c>
      <c r="I20" s="134">
        <v>6</v>
      </c>
      <c r="J20" s="15" t="s">
        <v>25</v>
      </c>
      <c r="K20" s="205">
        <f t="shared" si="1"/>
        <v>33</v>
      </c>
      <c r="L20" s="354" t="s">
        <v>0</v>
      </c>
      <c r="M20" s="404">
        <v>7333</v>
      </c>
      <c r="N20" s="146">
        <f t="shared" si="2"/>
        <v>5673</v>
      </c>
      <c r="O20" s="63"/>
      <c r="P20" s="23"/>
      <c r="S20" s="33"/>
      <c r="T20" s="33"/>
      <c r="U20" s="33"/>
    </row>
    <row r="21" spans="1:21" ht="13.5">
      <c r="A21" s="86" t="s">
        <v>60</v>
      </c>
      <c r="B21" s="87" t="s">
        <v>77</v>
      </c>
      <c r="C21" s="87" t="s">
        <v>229</v>
      </c>
      <c r="D21" s="87" t="s">
        <v>175</v>
      </c>
      <c r="E21" s="87" t="s">
        <v>75</v>
      </c>
      <c r="F21" s="87" t="s">
        <v>74</v>
      </c>
      <c r="G21" s="87" t="s">
        <v>76</v>
      </c>
      <c r="H21" s="145">
        <v>220</v>
      </c>
      <c r="I21" s="134">
        <v>19</v>
      </c>
      <c r="J21" s="15" t="s">
        <v>36</v>
      </c>
      <c r="K21" s="205">
        <f t="shared" si="1"/>
        <v>38</v>
      </c>
      <c r="L21" s="354" t="s">
        <v>52</v>
      </c>
      <c r="M21" s="404">
        <v>4821</v>
      </c>
      <c r="N21" s="146">
        <f t="shared" si="2"/>
        <v>5094</v>
      </c>
      <c r="O21" s="63"/>
      <c r="P21" s="23"/>
      <c r="S21" s="33"/>
      <c r="T21" s="33"/>
      <c r="U21" s="33"/>
    </row>
    <row r="22" spans="1:21" ht="13.5">
      <c r="A22" s="89">
        <v>1</v>
      </c>
      <c r="B22" s="354" t="s">
        <v>3</v>
      </c>
      <c r="C22" s="60">
        <f aca="true" t="shared" si="3" ref="C22:C31">SUM(H4)</f>
        <v>21289</v>
      </c>
      <c r="D22" s="146">
        <f>SUM(L4)</f>
        <v>21336</v>
      </c>
      <c r="E22" s="75">
        <f aca="true" t="shared" si="4" ref="E22:E32">SUM(N16/M16*100)</f>
        <v>103.35469463054665</v>
      </c>
      <c r="F22" s="83">
        <f>SUM(C22/D22*100)</f>
        <v>99.77971503562054</v>
      </c>
      <c r="G22" s="5"/>
      <c r="H22" s="358">
        <v>196</v>
      </c>
      <c r="I22" s="134">
        <v>2</v>
      </c>
      <c r="J22" s="15" t="s">
        <v>6</v>
      </c>
      <c r="K22" s="205">
        <f t="shared" si="1"/>
        <v>24</v>
      </c>
      <c r="L22" s="359" t="s">
        <v>41</v>
      </c>
      <c r="M22" s="404">
        <v>2289</v>
      </c>
      <c r="N22" s="146">
        <f t="shared" si="2"/>
        <v>2523</v>
      </c>
      <c r="O22" s="63"/>
      <c r="P22" s="23"/>
      <c r="S22" s="33"/>
      <c r="T22" s="33"/>
      <c r="U22" s="33"/>
    </row>
    <row r="23" spans="1:21" ht="13.5">
      <c r="A23" s="89">
        <v>2</v>
      </c>
      <c r="B23" s="354" t="s">
        <v>43</v>
      </c>
      <c r="C23" s="60">
        <f t="shared" si="3"/>
        <v>18528</v>
      </c>
      <c r="D23" s="146">
        <f aca="true" t="shared" si="5" ref="D23:D31">SUM(L5)</f>
        <v>15274</v>
      </c>
      <c r="E23" s="75">
        <f t="shared" si="4"/>
        <v>106.31778275090377</v>
      </c>
      <c r="F23" s="83">
        <f aca="true" t="shared" si="6" ref="F23:F32">SUM(C23/D23*100)</f>
        <v>121.3041770328663</v>
      </c>
      <c r="G23" s="5"/>
      <c r="H23" s="149">
        <v>129</v>
      </c>
      <c r="I23" s="134">
        <v>21</v>
      </c>
      <c r="J23" s="15" t="s">
        <v>38</v>
      </c>
      <c r="K23" s="205">
        <f t="shared" si="1"/>
        <v>36</v>
      </c>
      <c r="L23" s="354" t="s">
        <v>5</v>
      </c>
      <c r="M23" s="404">
        <v>1226</v>
      </c>
      <c r="N23" s="146">
        <f t="shared" si="2"/>
        <v>1858</v>
      </c>
      <c r="O23" s="63"/>
      <c r="P23" s="23"/>
      <c r="S23" s="33"/>
      <c r="T23" s="33"/>
      <c r="U23" s="33"/>
    </row>
    <row r="24" spans="1:21" ht="13.5">
      <c r="A24" s="89">
        <v>3</v>
      </c>
      <c r="B24" s="354" t="s">
        <v>51</v>
      </c>
      <c r="C24" s="60">
        <f t="shared" si="3"/>
        <v>9596</v>
      </c>
      <c r="D24" s="146">
        <f t="shared" si="5"/>
        <v>1739</v>
      </c>
      <c r="E24" s="75">
        <f t="shared" si="4"/>
        <v>1039.6533044420369</v>
      </c>
      <c r="F24" s="83">
        <f t="shared" si="6"/>
        <v>551.811385853939</v>
      </c>
      <c r="G24" s="5"/>
      <c r="H24" s="149">
        <v>51</v>
      </c>
      <c r="I24" s="134">
        <v>12</v>
      </c>
      <c r="J24" s="15" t="s">
        <v>31</v>
      </c>
      <c r="K24" s="205">
        <f t="shared" si="1"/>
        <v>25</v>
      </c>
      <c r="L24" s="359" t="s">
        <v>42</v>
      </c>
      <c r="M24" s="404">
        <v>3037</v>
      </c>
      <c r="N24" s="146">
        <f t="shared" si="2"/>
        <v>1786</v>
      </c>
      <c r="O24" s="63"/>
      <c r="P24" s="23"/>
      <c r="S24" s="33"/>
      <c r="T24" s="33"/>
      <c r="U24" s="33"/>
    </row>
    <row r="25" spans="1:21" ht="14.25" thickBot="1">
      <c r="A25" s="89">
        <v>4</v>
      </c>
      <c r="B25" s="354" t="s">
        <v>32</v>
      </c>
      <c r="C25" s="60">
        <f t="shared" si="3"/>
        <v>6640</v>
      </c>
      <c r="D25" s="146">
        <f t="shared" si="5"/>
        <v>5577</v>
      </c>
      <c r="E25" s="75">
        <f t="shared" si="4"/>
        <v>114.3053881907385</v>
      </c>
      <c r="F25" s="83">
        <f t="shared" si="6"/>
        <v>119.06042675273444</v>
      </c>
      <c r="G25" s="5"/>
      <c r="H25" s="149">
        <v>34</v>
      </c>
      <c r="I25" s="134">
        <v>9</v>
      </c>
      <c r="J25" s="15" t="s">
        <v>28</v>
      </c>
      <c r="K25" s="205">
        <f t="shared" si="1"/>
        <v>17</v>
      </c>
      <c r="L25" s="360" t="s">
        <v>34</v>
      </c>
      <c r="M25" s="405">
        <v>2078</v>
      </c>
      <c r="N25" s="146">
        <f t="shared" si="2"/>
        <v>1703</v>
      </c>
      <c r="O25" s="63"/>
      <c r="P25" s="23"/>
      <c r="S25" s="33"/>
      <c r="T25" s="33"/>
      <c r="U25" s="33"/>
    </row>
    <row r="26" spans="1:21" ht="14.25" thickTop="1">
      <c r="A26" s="89">
        <v>5</v>
      </c>
      <c r="B26" s="354" t="s">
        <v>0</v>
      </c>
      <c r="C26" s="60">
        <f t="shared" si="3"/>
        <v>5673</v>
      </c>
      <c r="D26" s="146">
        <f t="shared" si="5"/>
        <v>12393</v>
      </c>
      <c r="E26" s="75">
        <f t="shared" si="4"/>
        <v>77.36260739124505</v>
      </c>
      <c r="F26" s="83">
        <f t="shared" si="6"/>
        <v>45.7758412006778</v>
      </c>
      <c r="G26" s="16"/>
      <c r="H26" s="358">
        <v>17</v>
      </c>
      <c r="I26" s="134">
        <v>31</v>
      </c>
      <c r="J26" s="15" t="s">
        <v>222</v>
      </c>
      <c r="K26" s="204"/>
      <c r="L26" s="5" t="s">
        <v>103</v>
      </c>
      <c r="M26" s="403">
        <v>69663</v>
      </c>
      <c r="N26" s="375">
        <f>SUM(H44)</f>
        <v>79788</v>
      </c>
      <c r="S26" s="33"/>
      <c r="T26" s="33"/>
      <c r="U26" s="33"/>
    </row>
    <row r="27" spans="1:21" ht="13.5">
      <c r="A27" s="89">
        <v>6</v>
      </c>
      <c r="B27" s="354" t="s">
        <v>52</v>
      </c>
      <c r="C27" s="60">
        <f t="shared" si="3"/>
        <v>5094</v>
      </c>
      <c r="D27" s="146">
        <f t="shared" si="5"/>
        <v>5171</v>
      </c>
      <c r="E27" s="75">
        <f t="shared" si="4"/>
        <v>105.66272557560671</v>
      </c>
      <c r="F27" s="83">
        <f t="shared" si="6"/>
        <v>98.51092631986076</v>
      </c>
      <c r="G27" s="5"/>
      <c r="H27" s="149">
        <v>16</v>
      </c>
      <c r="I27" s="134">
        <v>1</v>
      </c>
      <c r="J27" s="15" t="s">
        <v>4</v>
      </c>
      <c r="L27" s="66"/>
      <c r="M27" s="33"/>
      <c r="S27" s="33"/>
      <c r="T27" s="33"/>
      <c r="U27" s="33"/>
    </row>
    <row r="28" spans="1:21" ht="13.5">
      <c r="A28" s="89">
        <v>7</v>
      </c>
      <c r="B28" s="359" t="s">
        <v>41</v>
      </c>
      <c r="C28" s="60">
        <f t="shared" si="3"/>
        <v>2523</v>
      </c>
      <c r="D28" s="146">
        <f t="shared" si="5"/>
        <v>2658</v>
      </c>
      <c r="E28" s="75">
        <f t="shared" si="4"/>
        <v>110.22280471821757</v>
      </c>
      <c r="F28" s="83">
        <f t="shared" si="6"/>
        <v>94.92099322799096</v>
      </c>
      <c r="G28" s="5"/>
      <c r="H28" s="149">
        <v>12</v>
      </c>
      <c r="I28" s="134">
        <v>4</v>
      </c>
      <c r="J28" s="15" t="s">
        <v>23</v>
      </c>
      <c r="S28" s="33"/>
      <c r="T28" s="33"/>
      <c r="U28" s="33"/>
    </row>
    <row r="29" spans="1:21" ht="13.5">
      <c r="A29" s="89">
        <v>8</v>
      </c>
      <c r="B29" s="354" t="s">
        <v>5</v>
      </c>
      <c r="C29" s="60">
        <f t="shared" si="3"/>
        <v>1858</v>
      </c>
      <c r="D29" s="146">
        <f t="shared" si="5"/>
        <v>1857</v>
      </c>
      <c r="E29" s="75">
        <f t="shared" si="4"/>
        <v>151.54975530179448</v>
      </c>
      <c r="F29" s="83">
        <f t="shared" si="6"/>
        <v>100.05385029617663</v>
      </c>
      <c r="G29" s="15"/>
      <c r="H29" s="149">
        <v>11</v>
      </c>
      <c r="I29" s="134">
        <v>32</v>
      </c>
      <c r="J29" s="15" t="s">
        <v>49</v>
      </c>
      <c r="L29" s="66"/>
      <c r="M29" s="33"/>
      <c r="S29" s="33"/>
      <c r="T29" s="33"/>
      <c r="U29" s="33"/>
    </row>
    <row r="30" spans="1:21" ht="13.5">
      <c r="A30" s="89">
        <v>9</v>
      </c>
      <c r="B30" s="359" t="s">
        <v>42</v>
      </c>
      <c r="C30" s="60">
        <f t="shared" si="3"/>
        <v>1786</v>
      </c>
      <c r="D30" s="146">
        <f t="shared" si="5"/>
        <v>718</v>
      </c>
      <c r="E30" s="75">
        <f t="shared" si="4"/>
        <v>58.80803424432005</v>
      </c>
      <c r="F30" s="83">
        <f t="shared" si="6"/>
        <v>248.7465181058496</v>
      </c>
      <c r="G30" s="16"/>
      <c r="H30" s="149">
        <v>0</v>
      </c>
      <c r="I30" s="134">
        <v>3</v>
      </c>
      <c r="J30" s="15" t="s">
        <v>22</v>
      </c>
      <c r="L30" s="66"/>
      <c r="M30" s="33"/>
      <c r="S30" s="33"/>
      <c r="T30" s="33"/>
      <c r="U30" s="33"/>
    </row>
    <row r="31" spans="1:21" ht="14.25" thickBot="1">
      <c r="A31" s="92">
        <v>10</v>
      </c>
      <c r="B31" s="360" t="s">
        <v>34</v>
      </c>
      <c r="C31" s="60">
        <f t="shared" si="3"/>
        <v>1703</v>
      </c>
      <c r="D31" s="146">
        <f t="shared" si="5"/>
        <v>5972</v>
      </c>
      <c r="E31" s="75">
        <f t="shared" si="4"/>
        <v>81.95380173243504</v>
      </c>
      <c r="F31" s="84">
        <f t="shared" si="6"/>
        <v>28.516409912926992</v>
      </c>
      <c r="G31" s="150"/>
      <c r="H31" s="421">
        <v>0</v>
      </c>
      <c r="I31" s="134">
        <v>5</v>
      </c>
      <c r="J31" s="15" t="s">
        <v>24</v>
      </c>
      <c r="L31" s="66"/>
      <c r="M31" s="33"/>
      <c r="S31" s="33"/>
      <c r="T31" s="33"/>
      <c r="U31" s="33"/>
    </row>
    <row r="32" spans="1:21" ht="14.25" thickBot="1">
      <c r="A32" s="93"/>
      <c r="B32" s="94" t="s">
        <v>83</v>
      </c>
      <c r="C32" s="95">
        <f>SUM(H44)</f>
        <v>79788</v>
      </c>
      <c r="D32" s="95">
        <f>SUM(L14)</f>
        <v>76780</v>
      </c>
      <c r="E32" s="98">
        <f t="shared" si="4"/>
        <v>114.53425778390249</v>
      </c>
      <c r="F32" s="96">
        <f t="shared" si="6"/>
        <v>103.9176868976296</v>
      </c>
      <c r="G32" s="97"/>
      <c r="H32" s="420">
        <v>0</v>
      </c>
      <c r="I32" s="134">
        <v>7</v>
      </c>
      <c r="J32" s="15" t="s">
        <v>26</v>
      </c>
      <c r="L32" s="66"/>
      <c r="M32" s="33"/>
      <c r="S32" s="33"/>
      <c r="T32" s="33"/>
      <c r="U32" s="33"/>
    </row>
    <row r="33" spans="8:21" ht="13.5">
      <c r="H33" s="225">
        <v>0</v>
      </c>
      <c r="I33" s="134">
        <v>8</v>
      </c>
      <c r="J33" s="15" t="s">
        <v>27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13">
        <v>0</v>
      </c>
      <c r="I34" s="134">
        <v>10</v>
      </c>
      <c r="J34" s="15" t="s">
        <v>29</v>
      </c>
      <c r="L34" s="66"/>
      <c r="M34" s="33"/>
      <c r="S34" s="33"/>
      <c r="T34" s="33"/>
      <c r="U34" s="33"/>
    </row>
    <row r="35" spans="8:21" ht="13.5">
      <c r="H35" s="146">
        <v>0</v>
      </c>
      <c r="I35" s="134">
        <v>11</v>
      </c>
      <c r="J35" s="15" t="s">
        <v>30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61">
        <v>0</v>
      </c>
      <c r="I36" s="134">
        <v>13</v>
      </c>
      <c r="J36" s="15" t="s">
        <v>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259">
        <v>0</v>
      </c>
      <c r="I37" s="134">
        <v>20</v>
      </c>
      <c r="J37" s="15" t="s">
        <v>37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61">
        <v>0</v>
      </c>
      <c r="I38" s="134">
        <v>27</v>
      </c>
      <c r="J38" s="15" t="s">
        <v>44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5">
        <v>0</v>
      </c>
      <c r="I39" s="134">
        <v>28</v>
      </c>
      <c r="J39" s="15" t="s">
        <v>45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61">
        <v>0</v>
      </c>
      <c r="I40" s="134">
        <v>29</v>
      </c>
      <c r="J40" s="15" t="s">
        <v>221</v>
      </c>
      <c r="L40" s="66"/>
      <c r="M40" s="33"/>
      <c r="S40" s="33"/>
      <c r="T40" s="33"/>
      <c r="U40" s="33"/>
    </row>
    <row r="41" spans="8:21" ht="13.5">
      <c r="H41" s="145">
        <v>0</v>
      </c>
      <c r="I41" s="134">
        <v>30</v>
      </c>
      <c r="J41" s="15" t="s">
        <v>47</v>
      </c>
      <c r="L41" s="66"/>
      <c r="M41" s="33"/>
      <c r="S41" s="33"/>
      <c r="T41" s="33"/>
      <c r="U41" s="33"/>
    </row>
    <row r="42" spans="8:21" ht="13.5">
      <c r="H42" s="145">
        <v>0</v>
      </c>
      <c r="I42" s="134">
        <v>35</v>
      </c>
      <c r="J42" s="15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4">
        <v>39</v>
      </c>
      <c r="J43" s="15" t="s">
        <v>53</v>
      </c>
      <c r="L43" s="66"/>
      <c r="M43" s="33"/>
      <c r="S43" s="41"/>
      <c r="T43" s="41"/>
      <c r="U43" s="41"/>
    </row>
    <row r="44" spans="8:13" ht="13.5">
      <c r="H44" s="207">
        <f>SUM(H4:H43)</f>
        <v>79788</v>
      </c>
      <c r="I44" s="134"/>
      <c r="J44" s="395" t="s">
        <v>236</v>
      </c>
      <c r="L44" s="66"/>
      <c r="M44" s="33"/>
    </row>
    <row r="45" ht="13.5">
      <c r="R45" s="172"/>
    </row>
    <row r="46" spans="18:30" ht="13.5" customHeight="1">
      <c r="R46" s="65"/>
      <c r="S46" s="17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226" t="s">
        <v>115</v>
      </c>
      <c r="S47" s="33"/>
      <c r="T47" s="33"/>
      <c r="U47" s="33"/>
      <c r="V47" s="33"/>
    </row>
    <row r="48" spans="8:22" ht="13.5">
      <c r="H48" s="140" t="s">
        <v>237</v>
      </c>
      <c r="I48" s="134"/>
      <c r="J48" s="12" t="s">
        <v>77</v>
      </c>
      <c r="K48" s="5"/>
      <c r="L48" s="379" t="s">
        <v>238</v>
      </c>
      <c r="S48" s="33"/>
      <c r="T48" s="33"/>
      <c r="U48" s="33"/>
      <c r="V48" s="33"/>
    </row>
    <row r="49" spans="8:22" ht="13.5">
      <c r="H49" s="146">
        <v>92421</v>
      </c>
      <c r="I49" s="134">
        <v>26</v>
      </c>
      <c r="J49" s="15" t="s">
        <v>43</v>
      </c>
      <c r="K49" s="5">
        <f>SUM(I49)</f>
        <v>26</v>
      </c>
      <c r="L49" s="380">
        <v>93242</v>
      </c>
      <c r="M49" s="1"/>
      <c r="N49" s="147"/>
      <c r="O49" s="147"/>
      <c r="S49" s="33"/>
      <c r="T49" s="33"/>
      <c r="U49" s="33"/>
      <c r="V49" s="33"/>
    </row>
    <row r="50" spans="8:22" ht="13.5">
      <c r="H50" s="60">
        <v>20960</v>
      </c>
      <c r="I50" s="134">
        <v>13</v>
      </c>
      <c r="J50" s="15" t="s">
        <v>7</v>
      </c>
      <c r="K50" s="5">
        <f aca="true" t="shared" si="7" ref="K50:K58">SUM(I50)</f>
        <v>13</v>
      </c>
      <c r="L50" s="380">
        <v>12212</v>
      </c>
      <c r="M50" s="33"/>
      <c r="N50" s="148"/>
      <c r="O50" s="148"/>
      <c r="S50" s="33"/>
      <c r="T50" s="33"/>
      <c r="U50" s="33"/>
      <c r="V50" s="33"/>
    </row>
    <row r="51" spans="8:22" ht="13.5">
      <c r="H51" s="61">
        <v>14818</v>
      </c>
      <c r="I51" s="134">
        <v>34</v>
      </c>
      <c r="J51" s="15" t="s">
        <v>1</v>
      </c>
      <c r="K51" s="5">
        <f t="shared" si="7"/>
        <v>34</v>
      </c>
      <c r="L51" s="380">
        <v>15522</v>
      </c>
      <c r="M51" s="33"/>
      <c r="N51" s="148"/>
      <c r="O51" s="148"/>
      <c r="S51" s="33"/>
      <c r="T51" s="33"/>
      <c r="U51" s="33"/>
      <c r="V51" s="33"/>
    </row>
    <row r="52" spans="8:22" ht="14.25" thickBot="1">
      <c r="H52" s="145">
        <v>7577</v>
      </c>
      <c r="I52" s="134">
        <v>25</v>
      </c>
      <c r="J52" s="15" t="s">
        <v>42</v>
      </c>
      <c r="K52" s="5">
        <f t="shared" si="7"/>
        <v>25</v>
      </c>
      <c r="L52" s="380">
        <v>7387</v>
      </c>
      <c r="M52" s="33"/>
      <c r="N52" s="148"/>
      <c r="O52" s="148"/>
      <c r="S52" s="33"/>
      <c r="T52" s="33"/>
      <c r="U52" s="33"/>
      <c r="V52" s="33"/>
    </row>
    <row r="53" spans="1:22" ht="13.5">
      <c r="A53" s="86" t="s">
        <v>60</v>
      </c>
      <c r="B53" s="87" t="s">
        <v>77</v>
      </c>
      <c r="C53" s="87" t="s">
        <v>229</v>
      </c>
      <c r="D53" s="87" t="s">
        <v>175</v>
      </c>
      <c r="E53" s="87" t="s">
        <v>75</v>
      </c>
      <c r="F53" s="87" t="s">
        <v>74</v>
      </c>
      <c r="G53" s="87" t="s">
        <v>76</v>
      </c>
      <c r="H53" s="145">
        <v>3871</v>
      </c>
      <c r="I53" s="134">
        <v>33</v>
      </c>
      <c r="J53" s="15" t="s">
        <v>0</v>
      </c>
      <c r="K53" s="5">
        <f t="shared" si="7"/>
        <v>33</v>
      </c>
      <c r="L53" s="380">
        <v>4052</v>
      </c>
      <c r="M53" s="33"/>
      <c r="N53" s="148"/>
      <c r="O53" s="148"/>
      <c r="S53" s="33"/>
      <c r="T53" s="33"/>
      <c r="U53" s="33"/>
      <c r="V53" s="33"/>
    </row>
    <row r="54" spans="1:22" ht="13.5">
      <c r="A54" s="89">
        <v>1</v>
      </c>
      <c r="B54" s="354" t="s">
        <v>43</v>
      </c>
      <c r="C54" s="60">
        <f aca="true" t="shared" si="8" ref="C54:C63">SUM(H49)</f>
        <v>92421</v>
      </c>
      <c r="D54" s="161">
        <f>SUM(L49)</f>
        <v>93242</v>
      </c>
      <c r="E54" s="75">
        <f aca="true" t="shared" si="9" ref="E54:E64">SUM(N63/M63*100)</f>
        <v>93.3573744658929</v>
      </c>
      <c r="F54" s="75">
        <f>SUM(C54/D54*100)</f>
        <v>99.1194955063169</v>
      </c>
      <c r="G54" s="5"/>
      <c r="H54" s="61">
        <v>3400</v>
      </c>
      <c r="I54" s="134">
        <v>24</v>
      </c>
      <c r="J54" s="15" t="s">
        <v>41</v>
      </c>
      <c r="K54" s="5">
        <f t="shared" si="7"/>
        <v>24</v>
      </c>
      <c r="L54" s="380">
        <v>3892</v>
      </c>
      <c r="M54" s="33"/>
      <c r="N54" s="148"/>
      <c r="O54" s="148"/>
      <c r="S54" s="33"/>
      <c r="T54" s="33"/>
      <c r="U54" s="33"/>
      <c r="V54" s="33"/>
    </row>
    <row r="55" spans="1:22" ht="13.5">
      <c r="A55" s="89">
        <v>2</v>
      </c>
      <c r="B55" s="354" t="s">
        <v>7</v>
      </c>
      <c r="C55" s="60">
        <f t="shared" si="8"/>
        <v>20960</v>
      </c>
      <c r="D55" s="161">
        <f aca="true" t="shared" si="10" ref="D55:D64">SUM(L50)</f>
        <v>12212</v>
      </c>
      <c r="E55" s="75">
        <f t="shared" si="9"/>
        <v>153.71076562041654</v>
      </c>
      <c r="F55" s="75">
        <f aca="true" t="shared" si="11" ref="F55:F64">SUM(C55/D55*100)</f>
        <v>171.6344579102522</v>
      </c>
      <c r="G55" s="5"/>
      <c r="H55" s="145">
        <v>2781</v>
      </c>
      <c r="I55" s="134">
        <v>40</v>
      </c>
      <c r="J55" s="15" t="s">
        <v>2</v>
      </c>
      <c r="K55" s="5">
        <f t="shared" si="7"/>
        <v>40</v>
      </c>
      <c r="L55" s="380">
        <v>1283</v>
      </c>
      <c r="M55" s="33"/>
      <c r="N55" s="148"/>
      <c r="O55" s="148"/>
      <c r="S55" s="33"/>
      <c r="T55" s="33"/>
      <c r="U55" s="33"/>
      <c r="V55" s="33"/>
    </row>
    <row r="56" spans="1:22" ht="13.5">
      <c r="A56" s="89">
        <v>3</v>
      </c>
      <c r="B56" s="354" t="s">
        <v>1</v>
      </c>
      <c r="C56" s="60">
        <f t="shared" si="8"/>
        <v>14818</v>
      </c>
      <c r="D56" s="161">
        <f t="shared" si="10"/>
        <v>15522</v>
      </c>
      <c r="E56" s="75">
        <f t="shared" si="9"/>
        <v>117.79014308426072</v>
      </c>
      <c r="F56" s="75">
        <f t="shared" si="11"/>
        <v>95.46450199716531</v>
      </c>
      <c r="G56" s="5"/>
      <c r="H56" s="61">
        <v>2622</v>
      </c>
      <c r="I56" s="134">
        <v>16</v>
      </c>
      <c r="J56" s="15" t="s">
        <v>3</v>
      </c>
      <c r="K56" s="5">
        <f t="shared" si="7"/>
        <v>16</v>
      </c>
      <c r="L56" s="380">
        <v>1767</v>
      </c>
      <c r="M56" s="33"/>
      <c r="N56" s="148"/>
      <c r="O56" s="148"/>
      <c r="S56" s="33"/>
      <c r="T56" s="33"/>
      <c r="U56" s="33"/>
      <c r="V56" s="33"/>
    </row>
    <row r="57" spans="1:22" ht="13.5">
      <c r="A57" s="89">
        <v>4</v>
      </c>
      <c r="B57" s="354" t="s">
        <v>42</v>
      </c>
      <c r="C57" s="60">
        <f t="shared" si="8"/>
        <v>7577</v>
      </c>
      <c r="D57" s="161">
        <f t="shared" si="10"/>
        <v>7387</v>
      </c>
      <c r="E57" s="75">
        <f t="shared" si="9"/>
        <v>110.66160362202424</v>
      </c>
      <c r="F57" s="75">
        <f t="shared" si="11"/>
        <v>102.5720860971978</v>
      </c>
      <c r="G57" s="5"/>
      <c r="H57" s="225">
        <v>2312</v>
      </c>
      <c r="I57" s="134">
        <v>38</v>
      </c>
      <c r="J57" s="15" t="s">
        <v>52</v>
      </c>
      <c r="K57" s="5">
        <f t="shared" si="7"/>
        <v>38</v>
      </c>
      <c r="L57" s="380">
        <v>1836</v>
      </c>
      <c r="M57" s="33"/>
      <c r="N57" s="148"/>
      <c r="O57" s="148"/>
      <c r="S57" s="33"/>
      <c r="T57" s="33"/>
      <c r="U57" s="33"/>
      <c r="V57" s="33"/>
    </row>
    <row r="58" spans="1:22" ht="14.25" thickBot="1">
      <c r="A58" s="89">
        <v>5</v>
      </c>
      <c r="B58" s="354" t="s">
        <v>0</v>
      </c>
      <c r="C58" s="60">
        <f t="shared" si="8"/>
        <v>3871</v>
      </c>
      <c r="D58" s="161">
        <f t="shared" si="10"/>
        <v>4052</v>
      </c>
      <c r="E58" s="75">
        <f t="shared" si="9"/>
        <v>85.35832414553472</v>
      </c>
      <c r="F58" s="75">
        <f t="shared" si="11"/>
        <v>95.53307008884502</v>
      </c>
      <c r="G58" s="16"/>
      <c r="H58" s="225">
        <v>2196</v>
      </c>
      <c r="I58" s="250">
        <v>36</v>
      </c>
      <c r="J58" s="366" t="s">
        <v>5</v>
      </c>
      <c r="K58" s="5">
        <f t="shared" si="7"/>
        <v>36</v>
      </c>
      <c r="L58" s="381">
        <v>1105</v>
      </c>
      <c r="M58" s="33"/>
      <c r="N58" s="148"/>
      <c r="O58" s="148"/>
      <c r="S58" s="33"/>
      <c r="T58" s="33"/>
      <c r="U58" s="33"/>
      <c r="V58" s="33"/>
    </row>
    <row r="59" spans="1:22" ht="14.25" thickTop="1">
      <c r="A59" s="89">
        <v>6</v>
      </c>
      <c r="B59" s="354" t="s">
        <v>41</v>
      </c>
      <c r="C59" s="60">
        <f t="shared" si="8"/>
        <v>3400</v>
      </c>
      <c r="D59" s="161">
        <f t="shared" si="10"/>
        <v>3892</v>
      </c>
      <c r="E59" s="75">
        <f t="shared" si="9"/>
        <v>127.91572610985705</v>
      </c>
      <c r="F59" s="75">
        <f t="shared" si="11"/>
        <v>87.35868448098664</v>
      </c>
      <c r="G59" s="5"/>
      <c r="H59" s="225">
        <v>1891</v>
      </c>
      <c r="I59" s="256">
        <v>22</v>
      </c>
      <c r="J59" s="367" t="s">
        <v>39</v>
      </c>
      <c r="K59" s="176" t="s">
        <v>107</v>
      </c>
      <c r="L59" s="382">
        <v>152035</v>
      </c>
      <c r="M59" s="33"/>
      <c r="N59" s="148"/>
      <c r="O59" s="148"/>
      <c r="S59" s="33"/>
      <c r="T59" s="33"/>
      <c r="U59" s="33"/>
      <c r="V59" s="33"/>
    </row>
    <row r="60" spans="1:22" ht="13.5">
      <c r="A60" s="89">
        <v>7</v>
      </c>
      <c r="B60" s="354" t="s">
        <v>2</v>
      </c>
      <c r="C60" s="60">
        <f t="shared" si="8"/>
        <v>2781</v>
      </c>
      <c r="D60" s="161">
        <f t="shared" si="10"/>
        <v>1283</v>
      </c>
      <c r="E60" s="75">
        <f t="shared" si="9"/>
        <v>114.91735537190083</v>
      </c>
      <c r="F60" s="75">
        <f t="shared" si="11"/>
        <v>216.75759937646143</v>
      </c>
      <c r="G60" s="5"/>
      <c r="H60" s="149">
        <v>1217</v>
      </c>
      <c r="I60" s="257">
        <v>15</v>
      </c>
      <c r="J60" s="368" t="s">
        <v>33</v>
      </c>
      <c r="K60" s="1"/>
      <c r="L60" s="174"/>
      <c r="M60" s="33"/>
      <c r="N60" s="1"/>
      <c r="O60" s="1"/>
      <c r="S60" s="33"/>
      <c r="T60" s="33"/>
      <c r="U60" s="33"/>
      <c r="V60" s="33"/>
    </row>
    <row r="61" spans="1:22" ht="13.5">
      <c r="A61" s="89">
        <v>8</v>
      </c>
      <c r="B61" s="354" t="s">
        <v>3</v>
      </c>
      <c r="C61" s="60">
        <f t="shared" si="8"/>
        <v>2622</v>
      </c>
      <c r="D61" s="161">
        <f t="shared" si="10"/>
        <v>1767</v>
      </c>
      <c r="E61" s="75">
        <f t="shared" si="9"/>
        <v>131.1</v>
      </c>
      <c r="F61" s="75">
        <f t="shared" si="11"/>
        <v>148.38709677419354</v>
      </c>
      <c r="G61" s="15"/>
      <c r="H61" s="149">
        <v>1070</v>
      </c>
      <c r="I61" s="212">
        <v>14</v>
      </c>
      <c r="J61" s="369" t="s">
        <v>32</v>
      </c>
      <c r="K61" s="70"/>
      <c r="S61" s="33"/>
      <c r="T61" s="33"/>
      <c r="U61" s="33"/>
      <c r="V61" s="33"/>
    </row>
    <row r="62" spans="1:22" ht="13.5">
      <c r="A62" s="89">
        <v>9</v>
      </c>
      <c r="B62" s="354" t="s">
        <v>52</v>
      </c>
      <c r="C62" s="60">
        <f t="shared" si="8"/>
        <v>2312</v>
      </c>
      <c r="D62" s="161">
        <f t="shared" si="10"/>
        <v>1836</v>
      </c>
      <c r="E62" s="75">
        <f t="shared" si="9"/>
        <v>112.06980126030052</v>
      </c>
      <c r="F62" s="75">
        <f t="shared" si="11"/>
        <v>125.92592592592592</v>
      </c>
      <c r="G62" s="16"/>
      <c r="H62" s="149">
        <v>529</v>
      </c>
      <c r="I62" s="134">
        <v>21</v>
      </c>
      <c r="J62" s="15" t="s">
        <v>38</v>
      </c>
      <c r="K62" s="70"/>
      <c r="L62" s="1" t="s">
        <v>93</v>
      </c>
      <c r="M62" s="152" t="s">
        <v>99</v>
      </c>
      <c r="N62" s="59" t="s">
        <v>122</v>
      </c>
      <c r="S62" s="33"/>
      <c r="T62" s="33"/>
      <c r="U62" s="33"/>
      <c r="V62" s="33"/>
    </row>
    <row r="63" spans="1:22" ht="14.25" thickBot="1">
      <c r="A63" s="92">
        <v>10</v>
      </c>
      <c r="B63" s="359" t="s">
        <v>5</v>
      </c>
      <c r="C63" s="60">
        <f t="shared" si="8"/>
        <v>2196</v>
      </c>
      <c r="D63" s="251">
        <f t="shared" si="10"/>
        <v>1105</v>
      </c>
      <c r="E63" s="91">
        <f t="shared" si="9"/>
        <v>127.37819025522042</v>
      </c>
      <c r="F63" s="75">
        <f t="shared" si="11"/>
        <v>198.73303167420815</v>
      </c>
      <c r="G63" s="150"/>
      <c r="H63" s="149">
        <v>505</v>
      </c>
      <c r="I63" s="134">
        <v>19</v>
      </c>
      <c r="J63" s="15" t="s">
        <v>36</v>
      </c>
      <c r="K63" s="5">
        <f>SUM(K49)</f>
        <v>26</v>
      </c>
      <c r="L63" s="15" t="s">
        <v>43</v>
      </c>
      <c r="M63" s="401">
        <v>98997</v>
      </c>
      <c r="N63" s="146">
        <f>SUM(H49)</f>
        <v>92421</v>
      </c>
      <c r="O63" s="60"/>
      <c r="S63" s="33"/>
      <c r="T63" s="33"/>
      <c r="U63" s="33"/>
      <c r="V63" s="33"/>
    </row>
    <row r="64" spans="1:22" ht="14.25" thickBot="1">
      <c r="A64" s="93"/>
      <c r="B64" s="94" t="s">
        <v>83</v>
      </c>
      <c r="C64" s="166">
        <f>SUM(H89)</f>
        <v>159669</v>
      </c>
      <c r="D64" s="252">
        <f t="shared" si="10"/>
        <v>152035</v>
      </c>
      <c r="E64" s="91">
        <f t="shared" si="9"/>
        <v>104.2321099839411</v>
      </c>
      <c r="F64" s="98">
        <f t="shared" si="11"/>
        <v>105.0212122208702</v>
      </c>
      <c r="G64" s="97"/>
      <c r="H64" s="424">
        <v>378</v>
      </c>
      <c r="I64" s="134">
        <v>31</v>
      </c>
      <c r="J64" s="15" t="s">
        <v>100</v>
      </c>
      <c r="K64" s="5">
        <f aca="true" t="shared" si="12" ref="K64:K72">SUM(K50)</f>
        <v>13</v>
      </c>
      <c r="L64" s="15" t="s">
        <v>7</v>
      </c>
      <c r="M64" s="401">
        <v>13636</v>
      </c>
      <c r="N64" s="146">
        <f aca="true" t="shared" si="13" ref="N64:N72">SUM(H50)</f>
        <v>20960</v>
      </c>
      <c r="O64" s="60"/>
      <c r="S64" s="33"/>
      <c r="T64" s="33"/>
      <c r="U64" s="33"/>
      <c r="V64" s="33"/>
    </row>
    <row r="65" spans="8:22" ht="13.5">
      <c r="H65" s="146">
        <v>324</v>
      </c>
      <c r="I65" s="134">
        <v>23</v>
      </c>
      <c r="J65" s="15" t="s">
        <v>40</v>
      </c>
      <c r="K65" s="5">
        <f t="shared" si="12"/>
        <v>34</v>
      </c>
      <c r="L65" s="15" t="s">
        <v>1</v>
      </c>
      <c r="M65" s="401">
        <v>12580</v>
      </c>
      <c r="N65" s="146">
        <f t="shared" si="13"/>
        <v>14818</v>
      </c>
      <c r="O65" s="61"/>
      <c r="S65" s="33"/>
      <c r="T65" s="33"/>
      <c r="U65" s="33"/>
      <c r="V65" s="33"/>
    </row>
    <row r="66" spans="8:22" ht="13.5">
      <c r="H66" s="61">
        <v>251</v>
      </c>
      <c r="I66" s="134">
        <v>3</v>
      </c>
      <c r="J66" s="15" t="s">
        <v>22</v>
      </c>
      <c r="K66" s="5">
        <f t="shared" si="12"/>
        <v>25</v>
      </c>
      <c r="L66" s="15" t="s">
        <v>42</v>
      </c>
      <c r="M66" s="401">
        <v>6847</v>
      </c>
      <c r="N66" s="146">
        <f t="shared" si="13"/>
        <v>7577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164</v>
      </c>
      <c r="I67" s="134">
        <v>17</v>
      </c>
      <c r="J67" s="15" t="s">
        <v>34</v>
      </c>
      <c r="K67" s="5">
        <f t="shared" si="12"/>
        <v>33</v>
      </c>
      <c r="L67" s="15" t="s">
        <v>0</v>
      </c>
      <c r="M67" s="401">
        <v>4535</v>
      </c>
      <c r="N67" s="146">
        <f t="shared" si="13"/>
        <v>3871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5">
        <v>150</v>
      </c>
      <c r="I68" s="134">
        <v>30</v>
      </c>
      <c r="J68" s="15" t="s">
        <v>47</v>
      </c>
      <c r="K68" s="5">
        <f t="shared" si="12"/>
        <v>24</v>
      </c>
      <c r="L68" s="15" t="s">
        <v>41</v>
      </c>
      <c r="M68" s="401">
        <v>2658</v>
      </c>
      <c r="N68" s="146">
        <f t="shared" si="13"/>
        <v>3400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112</v>
      </c>
      <c r="I69" s="134">
        <v>1</v>
      </c>
      <c r="J69" s="15" t="s">
        <v>4</v>
      </c>
      <c r="K69" s="5">
        <f t="shared" si="12"/>
        <v>40</v>
      </c>
      <c r="L69" s="15" t="s">
        <v>2</v>
      </c>
      <c r="M69" s="401">
        <v>2420</v>
      </c>
      <c r="N69" s="146">
        <f t="shared" si="13"/>
        <v>2781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5">
        <v>72</v>
      </c>
      <c r="I70" s="134">
        <v>37</v>
      </c>
      <c r="J70" s="15" t="s">
        <v>51</v>
      </c>
      <c r="K70" s="5">
        <f t="shared" si="12"/>
        <v>16</v>
      </c>
      <c r="L70" s="15" t="s">
        <v>3</v>
      </c>
      <c r="M70" s="401">
        <v>2000</v>
      </c>
      <c r="N70" s="146">
        <f t="shared" si="13"/>
        <v>2622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37</v>
      </c>
      <c r="I71" s="134">
        <v>29</v>
      </c>
      <c r="J71" s="15" t="s">
        <v>221</v>
      </c>
      <c r="K71" s="5">
        <f t="shared" si="12"/>
        <v>38</v>
      </c>
      <c r="L71" s="15" t="s">
        <v>52</v>
      </c>
      <c r="M71" s="401">
        <v>2063</v>
      </c>
      <c r="N71" s="146">
        <f t="shared" si="13"/>
        <v>2312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61">
        <v>9</v>
      </c>
      <c r="I72" s="134">
        <v>9</v>
      </c>
      <c r="J72" s="15" t="s">
        <v>28</v>
      </c>
      <c r="K72" s="5">
        <f t="shared" si="12"/>
        <v>36</v>
      </c>
      <c r="L72" s="366" t="s">
        <v>5</v>
      </c>
      <c r="M72" s="402">
        <v>1724</v>
      </c>
      <c r="N72" s="396">
        <f t="shared" si="13"/>
        <v>2196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61">
        <v>2</v>
      </c>
      <c r="I73" s="134">
        <v>11</v>
      </c>
      <c r="J73" s="15" t="s">
        <v>30</v>
      </c>
      <c r="K73" s="60"/>
      <c r="L73" s="398" t="s">
        <v>201</v>
      </c>
      <c r="M73" s="400">
        <v>153186</v>
      </c>
      <c r="N73" s="399">
        <f>SUM(H89)</f>
        <v>159669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0</v>
      </c>
      <c r="I74" s="134">
        <v>2</v>
      </c>
      <c r="J74" s="15" t="s">
        <v>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5">
        <v>0</v>
      </c>
      <c r="I75" s="134">
        <v>4</v>
      </c>
      <c r="J75" s="15" t="s">
        <v>23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145">
        <v>0</v>
      </c>
      <c r="I76" s="134">
        <v>5</v>
      </c>
      <c r="J76" s="15" t="s">
        <v>24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145">
        <v>0</v>
      </c>
      <c r="I77" s="134">
        <v>6</v>
      </c>
      <c r="J77" s="15" t="s">
        <v>25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4">
        <v>7</v>
      </c>
      <c r="J78" s="15" t="s">
        <v>26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4">
        <v>8</v>
      </c>
      <c r="J79" s="15" t="s">
        <v>27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213">
        <v>0</v>
      </c>
      <c r="I80" s="134">
        <v>10</v>
      </c>
      <c r="J80" s="15" t="s">
        <v>29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4">
        <v>12</v>
      </c>
      <c r="J81" s="15" t="s">
        <v>31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145">
        <v>0</v>
      </c>
      <c r="I82" s="134">
        <v>18</v>
      </c>
      <c r="J82" s="15" t="s">
        <v>35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4">
        <v>20</v>
      </c>
      <c r="J83" s="15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61">
        <v>0</v>
      </c>
      <c r="I84" s="134">
        <v>27</v>
      </c>
      <c r="J84" s="15" t="s">
        <v>44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4">
        <v>28</v>
      </c>
      <c r="J85" s="15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4">
        <v>32</v>
      </c>
      <c r="J86" s="15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145">
        <v>0</v>
      </c>
      <c r="I87" s="134">
        <v>35</v>
      </c>
      <c r="J87" s="15" t="s">
        <v>50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4">
        <v>39</v>
      </c>
      <c r="J88" s="15" t="s">
        <v>53</v>
      </c>
      <c r="L88" s="66"/>
      <c r="M88" s="33"/>
      <c r="N88" s="33"/>
      <c r="O88" s="33"/>
      <c r="Q88" s="33"/>
    </row>
    <row r="89" spans="8:15" ht="13.5">
      <c r="H89" s="208">
        <f>SUM(H49:H88)</f>
        <v>159669</v>
      </c>
      <c r="I89" s="134"/>
      <c r="J89" s="5" t="s">
        <v>213</v>
      </c>
      <c r="L89" s="66"/>
      <c r="M89" s="33"/>
      <c r="N89" s="33"/>
      <c r="O89" s="33"/>
    </row>
    <row r="90" spans="9:16" ht="13.5">
      <c r="I90" s="394"/>
      <c r="J90" s="127"/>
      <c r="L90" s="66"/>
      <c r="M90" s="33"/>
      <c r="N90" s="33"/>
      <c r="O90" s="33"/>
      <c r="P90" s="1"/>
    </row>
    <row r="91" spans="9:16" ht="18.75">
      <c r="I91" s="147"/>
      <c r="J91" s="41"/>
      <c r="L91" s="66"/>
      <c r="M91" s="33"/>
      <c r="N91" s="33"/>
      <c r="O91" s="33"/>
      <c r="P91" s="64"/>
    </row>
    <row r="92" spans="9:16" ht="13.5">
      <c r="I92" s="147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104</v>
      </c>
      <c r="J1" s="167"/>
      <c r="Q1" s="33"/>
      <c r="R1" s="17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186" t="s">
        <v>94</v>
      </c>
      <c r="Q2" s="1"/>
      <c r="R2" s="18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70" t="s">
        <v>239</v>
      </c>
      <c r="I3" s="134"/>
      <c r="J3" s="11"/>
      <c r="K3" s="5"/>
      <c r="L3" s="365" t="s">
        <v>238</v>
      </c>
      <c r="M3" s="133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6">
        <v>26234</v>
      </c>
      <c r="I4" s="134">
        <v>31</v>
      </c>
      <c r="J4" s="44" t="s">
        <v>100</v>
      </c>
      <c r="K4" s="205">
        <f>SUM(I4)</f>
        <v>31</v>
      </c>
      <c r="L4" s="406">
        <v>26190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5">
        <v>24869</v>
      </c>
      <c r="I5" s="134">
        <v>33</v>
      </c>
      <c r="J5" s="44" t="s">
        <v>0</v>
      </c>
      <c r="K5" s="205">
        <f aca="true" t="shared" si="0" ref="K5:K13">SUM(I5)</f>
        <v>33</v>
      </c>
      <c r="L5" s="406">
        <v>33626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5">
        <v>18227</v>
      </c>
      <c r="I6" s="134">
        <v>40</v>
      </c>
      <c r="J6" s="44" t="s">
        <v>2</v>
      </c>
      <c r="K6" s="205">
        <f t="shared" si="0"/>
        <v>40</v>
      </c>
      <c r="L6" s="406">
        <v>20225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5">
        <v>15880</v>
      </c>
      <c r="I7" s="134">
        <v>3</v>
      </c>
      <c r="J7" s="44" t="s">
        <v>22</v>
      </c>
      <c r="K7" s="205">
        <f t="shared" si="0"/>
        <v>3</v>
      </c>
      <c r="L7" s="406">
        <v>11393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61">
        <v>11854</v>
      </c>
      <c r="I8" s="134">
        <v>16</v>
      </c>
      <c r="J8" s="44" t="s">
        <v>3</v>
      </c>
      <c r="K8" s="205">
        <f t="shared" si="0"/>
        <v>16</v>
      </c>
      <c r="L8" s="406">
        <v>10850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5">
        <v>11282</v>
      </c>
      <c r="I9" s="134">
        <v>2</v>
      </c>
      <c r="J9" s="44" t="s">
        <v>6</v>
      </c>
      <c r="K9" s="205">
        <f t="shared" si="0"/>
        <v>2</v>
      </c>
      <c r="L9" s="406">
        <v>19671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5">
        <v>11201</v>
      </c>
      <c r="I10" s="134">
        <v>17</v>
      </c>
      <c r="J10" s="44" t="s">
        <v>34</v>
      </c>
      <c r="K10" s="205">
        <f t="shared" si="0"/>
        <v>17</v>
      </c>
      <c r="L10" s="406">
        <v>6796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5">
        <v>10596</v>
      </c>
      <c r="I11" s="134">
        <v>13</v>
      </c>
      <c r="J11" s="44" t="s">
        <v>7</v>
      </c>
      <c r="K11" s="205">
        <f t="shared" si="0"/>
        <v>13</v>
      </c>
      <c r="L11" s="406">
        <v>15240</v>
      </c>
      <c r="M11" s="63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5">
        <v>10583</v>
      </c>
      <c r="I12" s="134">
        <v>34</v>
      </c>
      <c r="J12" s="44" t="s">
        <v>1</v>
      </c>
      <c r="K12" s="205">
        <f t="shared" si="0"/>
        <v>34</v>
      </c>
      <c r="L12" s="406">
        <v>16142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28">
        <v>9146</v>
      </c>
      <c r="I13" s="244">
        <v>38</v>
      </c>
      <c r="J13" s="82" t="s">
        <v>52</v>
      </c>
      <c r="K13" s="205">
        <f t="shared" si="0"/>
        <v>38</v>
      </c>
      <c r="L13" s="407">
        <v>7752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5">
        <v>5296</v>
      </c>
      <c r="I14" s="212">
        <v>26</v>
      </c>
      <c r="J14" s="81" t="s">
        <v>43</v>
      </c>
      <c r="K14" s="177" t="s">
        <v>9</v>
      </c>
      <c r="L14" s="408">
        <v>191606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5">
        <v>4796</v>
      </c>
      <c r="I15" s="134">
        <v>36</v>
      </c>
      <c r="J15" s="44" t="s">
        <v>5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5">
        <v>3657</v>
      </c>
      <c r="I16" s="134">
        <v>1</v>
      </c>
      <c r="J16" s="44" t="s">
        <v>4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5">
        <v>2939</v>
      </c>
      <c r="I17" s="134">
        <v>25</v>
      </c>
      <c r="J17" s="44" t="s">
        <v>42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13">
        <v>2499</v>
      </c>
      <c r="I18" s="134">
        <v>14</v>
      </c>
      <c r="J18" s="44" t="s">
        <v>32</v>
      </c>
      <c r="K18" s="1"/>
      <c r="L18" s="74" t="s">
        <v>95</v>
      </c>
      <c r="M18" t="s">
        <v>99</v>
      </c>
      <c r="N18" s="59" t="s">
        <v>122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6">
        <v>2473</v>
      </c>
      <c r="I19" s="134">
        <v>9</v>
      </c>
      <c r="J19" s="44" t="s">
        <v>28</v>
      </c>
      <c r="K19" s="205">
        <f>SUM(I4)</f>
        <v>31</v>
      </c>
      <c r="L19" s="44" t="s">
        <v>100</v>
      </c>
      <c r="M19" s="376">
        <v>24438</v>
      </c>
      <c r="N19" s="146">
        <f>SUM(H4)</f>
        <v>26234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6" t="s">
        <v>60</v>
      </c>
      <c r="B20" s="87" t="s">
        <v>77</v>
      </c>
      <c r="C20" s="87" t="s">
        <v>229</v>
      </c>
      <c r="D20" s="87" t="s">
        <v>175</v>
      </c>
      <c r="E20" s="87" t="s">
        <v>75</v>
      </c>
      <c r="F20" s="87" t="s">
        <v>74</v>
      </c>
      <c r="G20" s="88" t="s">
        <v>76</v>
      </c>
      <c r="H20" s="61">
        <v>2389</v>
      </c>
      <c r="I20" s="134">
        <v>4</v>
      </c>
      <c r="J20" s="44" t="s">
        <v>23</v>
      </c>
      <c r="K20" s="205">
        <f aca="true" t="shared" si="1" ref="K20:K28">SUM(I5)</f>
        <v>33</v>
      </c>
      <c r="L20" s="44" t="s">
        <v>0</v>
      </c>
      <c r="M20" s="377">
        <v>18745</v>
      </c>
      <c r="N20" s="146">
        <f aca="true" t="shared" si="2" ref="N20:N28">SUM(H5)</f>
        <v>24869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9">
        <v>1</v>
      </c>
      <c r="B21" s="44" t="s">
        <v>100</v>
      </c>
      <c r="C21" s="60">
        <f>SUM(H4)</f>
        <v>26234</v>
      </c>
      <c r="D21" s="9">
        <f>SUM(L4)</f>
        <v>26190</v>
      </c>
      <c r="E21" s="75">
        <f aca="true" t="shared" si="3" ref="E21:E30">SUM(N19/M19*100)</f>
        <v>107.34921024633768</v>
      </c>
      <c r="F21" s="75">
        <f aca="true" t="shared" si="4" ref="F21:F31">SUM(C21/D21*100)</f>
        <v>100.16800305460099</v>
      </c>
      <c r="G21" s="90"/>
      <c r="H21" s="145">
        <v>1807</v>
      </c>
      <c r="I21" s="134">
        <v>39</v>
      </c>
      <c r="J21" s="44" t="s">
        <v>53</v>
      </c>
      <c r="K21" s="205">
        <f t="shared" si="1"/>
        <v>40</v>
      </c>
      <c r="L21" s="44" t="s">
        <v>2</v>
      </c>
      <c r="M21" s="377">
        <v>10246</v>
      </c>
      <c r="N21" s="146">
        <f t="shared" si="2"/>
        <v>18227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9">
        <v>2</v>
      </c>
      <c r="B22" s="44" t="s">
        <v>0</v>
      </c>
      <c r="C22" s="60">
        <f aca="true" t="shared" si="5" ref="C22:C30">SUM(H5)</f>
        <v>24869</v>
      </c>
      <c r="D22" s="9">
        <f aca="true" t="shared" si="6" ref="D22:D30">SUM(L5)</f>
        <v>33626</v>
      </c>
      <c r="E22" s="75">
        <f t="shared" si="3"/>
        <v>132.67004534542542</v>
      </c>
      <c r="F22" s="75">
        <f t="shared" si="4"/>
        <v>73.95765181704633</v>
      </c>
      <c r="G22" s="90"/>
      <c r="H22" s="61">
        <v>1721</v>
      </c>
      <c r="I22" s="134">
        <v>24</v>
      </c>
      <c r="J22" s="44" t="s">
        <v>41</v>
      </c>
      <c r="K22" s="205">
        <f t="shared" si="1"/>
        <v>3</v>
      </c>
      <c r="L22" s="44" t="s">
        <v>22</v>
      </c>
      <c r="M22" s="377">
        <v>34933</v>
      </c>
      <c r="N22" s="146">
        <f t="shared" si="2"/>
        <v>15880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9">
        <v>3</v>
      </c>
      <c r="B23" s="44" t="s">
        <v>2</v>
      </c>
      <c r="C23" s="60">
        <f t="shared" si="5"/>
        <v>18227</v>
      </c>
      <c r="D23" s="9">
        <f t="shared" si="6"/>
        <v>20225</v>
      </c>
      <c r="E23" s="75">
        <f t="shared" si="3"/>
        <v>177.8938122194027</v>
      </c>
      <c r="F23" s="75">
        <f t="shared" si="4"/>
        <v>90.12113720642769</v>
      </c>
      <c r="G23" s="90"/>
      <c r="H23" s="145">
        <v>1236</v>
      </c>
      <c r="I23" s="134">
        <v>22</v>
      </c>
      <c r="J23" s="44" t="s">
        <v>39</v>
      </c>
      <c r="K23" s="205">
        <f t="shared" si="1"/>
        <v>16</v>
      </c>
      <c r="L23" s="44" t="s">
        <v>3</v>
      </c>
      <c r="M23" s="377">
        <v>8194</v>
      </c>
      <c r="N23" s="146">
        <f t="shared" si="2"/>
        <v>11854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9">
        <v>4</v>
      </c>
      <c r="B24" s="44" t="s">
        <v>22</v>
      </c>
      <c r="C24" s="60">
        <f t="shared" si="5"/>
        <v>15880</v>
      </c>
      <c r="D24" s="9">
        <f t="shared" si="6"/>
        <v>11393</v>
      </c>
      <c r="E24" s="75">
        <f t="shared" si="3"/>
        <v>45.4584490310022</v>
      </c>
      <c r="F24" s="75">
        <f t="shared" si="4"/>
        <v>139.38383217765295</v>
      </c>
      <c r="G24" s="90"/>
      <c r="H24" s="145">
        <v>815</v>
      </c>
      <c r="I24" s="134">
        <v>12</v>
      </c>
      <c r="J24" s="44" t="s">
        <v>31</v>
      </c>
      <c r="K24" s="205">
        <f t="shared" si="1"/>
        <v>2</v>
      </c>
      <c r="L24" s="44" t="s">
        <v>6</v>
      </c>
      <c r="M24" s="377">
        <v>27871</v>
      </c>
      <c r="N24" s="146">
        <f t="shared" si="2"/>
        <v>11282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9">
        <v>5</v>
      </c>
      <c r="B25" s="44" t="s">
        <v>3</v>
      </c>
      <c r="C25" s="60">
        <f t="shared" si="5"/>
        <v>11854</v>
      </c>
      <c r="D25" s="9">
        <f t="shared" si="6"/>
        <v>10850</v>
      </c>
      <c r="E25" s="75">
        <f t="shared" si="3"/>
        <v>144.6668293873566</v>
      </c>
      <c r="F25" s="75">
        <f t="shared" si="4"/>
        <v>109.25345622119815</v>
      </c>
      <c r="G25" s="100"/>
      <c r="H25" s="145">
        <v>547</v>
      </c>
      <c r="I25" s="134">
        <v>15</v>
      </c>
      <c r="J25" s="44" t="s">
        <v>33</v>
      </c>
      <c r="K25" s="205">
        <f t="shared" si="1"/>
        <v>17</v>
      </c>
      <c r="L25" s="44" t="s">
        <v>34</v>
      </c>
      <c r="M25" s="377">
        <v>12924</v>
      </c>
      <c r="N25" s="146">
        <f t="shared" si="2"/>
        <v>11201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9">
        <v>6</v>
      </c>
      <c r="B26" s="44" t="s">
        <v>6</v>
      </c>
      <c r="C26" s="60">
        <f t="shared" si="5"/>
        <v>11282</v>
      </c>
      <c r="D26" s="9">
        <f t="shared" si="6"/>
        <v>19671</v>
      </c>
      <c r="E26" s="75">
        <f t="shared" si="3"/>
        <v>40.47935129704711</v>
      </c>
      <c r="F26" s="75">
        <f t="shared" si="4"/>
        <v>57.35346449087489</v>
      </c>
      <c r="G26" s="90"/>
      <c r="H26" s="145">
        <v>400</v>
      </c>
      <c r="I26" s="134">
        <v>10</v>
      </c>
      <c r="J26" s="44" t="s">
        <v>29</v>
      </c>
      <c r="K26" s="205">
        <f t="shared" si="1"/>
        <v>13</v>
      </c>
      <c r="L26" s="44" t="s">
        <v>7</v>
      </c>
      <c r="M26" s="377">
        <v>14214</v>
      </c>
      <c r="N26" s="146">
        <f t="shared" si="2"/>
        <v>10596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9">
        <v>7</v>
      </c>
      <c r="B27" s="44" t="s">
        <v>34</v>
      </c>
      <c r="C27" s="60">
        <f t="shared" si="5"/>
        <v>11201</v>
      </c>
      <c r="D27" s="9">
        <f t="shared" si="6"/>
        <v>6796</v>
      </c>
      <c r="E27" s="75">
        <f t="shared" si="3"/>
        <v>86.66821417517797</v>
      </c>
      <c r="F27" s="75">
        <f t="shared" si="4"/>
        <v>164.8175397292525</v>
      </c>
      <c r="G27" s="90"/>
      <c r="H27" s="145">
        <v>281</v>
      </c>
      <c r="I27" s="134">
        <v>19</v>
      </c>
      <c r="J27" s="44" t="s">
        <v>36</v>
      </c>
      <c r="K27" s="205">
        <f t="shared" si="1"/>
        <v>34</v>
      </c>
      <c r="L27" s="44" t="s">
        <v>1</v>
      </c>
      <c r="M27" s="377">
        <v>9105</v>
      </c>
      <c r="N27" s="146">
        <f t="shared" si="2"/>
        <v>10583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9">
        <v>8</v>
      </c>
      <c r="B28" s="44" t="s">
        <v>7</v>
      </c>
      <c r="C28" s="60">
        <f t="shared" si="5"/>
        <v>10596</v>
      </c>
      <c r="D28" s="9">
        <f t="shared" si="6"/>
        <v>15240</v>
      </c>
      <c r="E28" s="75">
        <f t="shared" si="3"/>
        <v>74.54622203461376</v>
      </c>
      <c r="F28" s="75">
        <f t="shared" si="4"/>
        <v>69.52755905511812</v>
      </c>
      <c r="G28" s="101"/>
      <c r="H28" s="145">
        <v>171</v>
      </c>
      <c r="I28" s="134">
        <v>32</v>
      </c>
      <c r="J28" s="44" t="s">
        <v>49</v>
      </c>
      <c r="K28" s="205">
        <f t="shared" si="1"/>
        <v>38</v>
      </c>
      <c r="L28" s="82" t="s">
        <v>52</v>
      </c>
      <c r="M28" s="377">
        <v>8731</v>
      </c>
      <c r="N28" s="146">
        <f t="shared" si="2"/>
        <v>9146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>
      <c r="A29" s="89">
        <v>9</v>
      </c>
      <c r="B29" s="44" t="s">
        <v>1</v>
      </c>
      <c r="C29" s="60">
        <f t="shared" si="5"/>
        <v>10583</v>
      </c>
      <c r="D29" s="9">
        <f t="shared" si="6"/>
        <v>16142</v>
      </c>
      <c r="E29" s="75">
        <f t="shared" si="3"/>
        <v>116.23283909939595</v>
      </c>
      <c r="F29" s="75">
        <f t="shared" si="4"/>
        <v>65.56188824185355</v>
      </c>
      <c r="G29" s="100"/>
      <c r="H29" s="145">
        <v>161</v>
      </c>
      <c r="I29" s="134">
        <v>20</v>
      </c>
      <c r="J29" s="44" t="s">
        <v>37</v>
      </c>
      <c r="K29" s="1"/>
      <c r="L29" t="s">
        <v>96</v>
      </c>
      <c r="M29" s="385">
        <v>211648</v>
      </c>
      <c r="N29" s="384">
        <f>SUM(H44)</f>
        <v>181579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2">
        <v>10</v>
      </c>
      <c r="B30" s="82" t="s">
        <v>52</v>
      </c>
      <c r="C30" s="60">
        <f t="shared" si="5"/>
        <v>9146</v>
      </c>
      <c r="D30" s="9">
        <f t="shared" si="6"/>
        <v>7752</v>
      </c>
      <c r="E30" s="85">
        <f t="shared" si="3"/>
        <v>104.75317833008819</v>
      </c>
      <c r="F30" s="91">
        <f t="shared" si="4"/>
        <v>117.98245614035088</v>
      </c>
      <c r="G30" s="103"/>
      <c r="H30" s="145">
        <v>159</v>
      </c>
      <c r="I30" s="134">
        <v>27</v>
      </c>
      <c r="J30" s="116" t="s">
        <v>44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3"/>
      <c r="B31" s="94" t="s">
        <v>84</v>
      </c>
      <c r="C31" s="95">
        <f>SUM(H44)</f>
        <v>181579</v>
      </c>
      <c r="D31" s="95">
        <f>SUM(L14)</f>
        <v>191606</v>
      </c>
      <c r="E31" s="98">
        <f>SUM(N29/M29*100)</f>
        <v>85.7929203205322</v>
      </c>
      <c r="F31" s="91">
        <f t="shared" si="4"/>
        <v>94.76686533824619</v>
      </c>
      <c r="G31" s="99"/>
      <c r="H31" s="145">
        <v>120</v>
      </c>
      <c r="I31" s="134">
        <v>11</v>
      </c>
      <c r="J31" s="178" t="s">
        <v>30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60">
        <v>120</v>
      </c>
      <c r="I32" s="134">
        <v>18</v>
      </c>
      <c r="J32" s="178" t="s">
        <v>35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5">
        <v>108</v>
      </c>
      <c r="I33" s="134">
        <v>21</v>
      </c>
      <c r="J33" s="178" t="s">
        <v>38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5">
        <v>7</v>
      </c>
      <c r="I34" s="134">
        <v>37</v>
      </c>
      <c r="J34" s="178" t="s">
        <v>51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13">
        <v>2</v>
      </c>
      <c r="I35" s="134">
        <v>5</v>
      </c>
      <c r="J35" s="178" t="s">
        <v>24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6">
        <v>2</v>
      </c>
      <c r="I36" s="134">
        <v>23</v>
      </c>
      <c r="J36" s="178" t="s">
        <v>40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5">
        <v>1</v>
      </c>
      <c r="I37" s="134">
        <v>28</v>
      </c>
      <c r="J37" s="178" t="s">
        <v>45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5">
        <v>0</v>
      </c>
      <c r="I38" s="134">
        <v>6</v>
      </c>
      <c r="J38" s="178" t="s">
        <v>25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5">
        <v>0</v>
      </c>
      <c r="I39" s="134">
        <v>7</v>
      </c>
      <c r="J39" s="178" t="s">
        <v>26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5">
        <v>0</v>
      </c>
      <c r="I40" s="134">
        <v>8</v>
      </c>
      <c r="J40" s="178" t="s">
        <v>27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5">
        <v>0</v>
      </c>
      <c r="I41" s="134">
        <v>29</v>
      </c>
      <c r="J41" s="178" t="s">
        <v>81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5">
        <v>0</v>
      </c>
      <c r="I42" s="134">
        <v>30</v>
      </c>
      <c r="J42" s="17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5">
        <v>0</v>
      </c>
      <c r="I43" s="134">
        <v>35</v>
      </c>
      <c r="J43" s="81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209">
        <f>SUM(H4:H43)</f>
        <v>181579</v>
      </c>
      <c r="I44" s="134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8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7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8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227" t="s">
        <v>14</v>
      </c>
      <c r="I48" s="147"/>
      <c r="J48" s="1"/>
      <c r="K48" s="1"/>
      <c r="L48" s="1"/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55" t="s">
        <v>240</v>
      </c>
      <c r="I49" s="134"/>
      <c r="J49" s="11" t="s">
        <v>21</v>
      </c>
      <c r="K49" s="5"/>
      <c r="L49" s="379" t="s">
        <v>238</v>
      </c>
      <c r="M49" s="133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27186</v>
      </c>
      <c r="I50" s="134">
        <v>16</v>
      </c>
      <c r="J50" s="44" t="s">
        <v>3</v>
      </c>
      <c r="K50" s="210">
        <f>SUM(I50)</f>
        <v>16</v>
      </c>
      <c r="L50" s="380">
        <v>35302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4136</v>
      </c>
      <c r="I51" s="134">
        <v>26</v>
      </c>
      <c r="J51" s="44" t="s">
        <v>43</v>
      </c>
      <c r="K51" s="210">
        <f aca="true" t="shared" si="7" ref="K51:K59">SUM(I51)</f>
        <v>26</v>
      </c>
      <c r="L51" s="380">
        <v>4619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45">
        <v>2036</v>
      </c>
      <c r="I52" s="134">
        <v>40</v>
      </c>
      <c r="J52" s="44" t="s">
        <v>2</v>
      </c>
      <c r="K52" s="210">
        <f t="shared" si="7"/>
        <v>40</v>
      </c>
      <c r="L52" s="380">
        <v>1662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6" t="s">
        <v>60</v>
      </c>
      <c r="B53" s="87" t="s">
        <v>77</v>
      </c>
      <c r="C53" s="87" t="s">
        <v>229</v>
      </c>
      <c r="D53" s="87" t="s">
        <v>175</v>
      </c>
      <c r="E53" s="87" t="s">
        <v>75</v>
      </c>
      <c r="F53" s="87" t="s">
        <v>74</v>
      </c>
      <c r="G53" s="88" t="s">
        <v>76</v>
      </c>
      <c r="H53" s="145">
        <v>1605</v>
      </c>
      <c r="I53" s="134">
        <v>38</v>
      </c>
      <c r="J53" s="44" t="s">
        <v>52</v>
      </c>
      <c r="K53" s="210">
        <f t="shared" si="7"/>
        <v>38</v>
      </c>
      <c r="L53" s="380">
        <v>2291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9">
        <v>1</v>
      </c>
      <c r="B54" s="44" t="s">
        <v>3</v>
      </c>
      <c r="C54" s="60">
        <f>SUM(H50)</f>
        <v>27186</v>
      </c>
      <c r="D54" s="161">
        <f>SUM(L50)</f>
        <v>35302</v>
      </c>
      <c r="E54" s="75">
        <f aca="true" t="shared" si="8" ref="E54:E63">SUM(N67/M67*100)</f>
        <v>106.31574830863086</v>
      </c>
      <c r="F54" s="75">
        <f aca="true" t="shared" si="9" ref="F54:F61">SUM(C54/D54*100)</f>
        <v>77.00980114441109</v>
      </c>
      <c r="G54" s="90"/>
      <c r="H54" s="145">
        <v>1360</v>
      </c>
      <c r="I54" s="134">
        <v>25</v>
      </c>
      <c r="J54" s="44" t="s">
        <v>42</v>
      </c>
      <c r="K54" s="210">
        <f t="shared" si="7"/>
        <v>25</v>
      </c>
      <c r="L54" s="380">
        <v>965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9">
        <v>2</v>
      </c>
      <c r="B55" s="44" t="s">
        <v>43</v>
      </c>
      <c r="C55" s="60">
        <f aca="true" t="shared" si="10" ref="C55:C63">SUM(H51)</f>
        <v>4136</v>
      </c>
      <c r="D55" s="161">
        <f aca="true" t="shared" si="11" ref="D55:D63">SUM(L51)</f>
        <v>4619</v>
      </c>
      <c r="E55" s="75">
        <f t="shared" si="8"/>
        <v>97.57018164661477</v>
      </c>
      <c r="F55" s="75">
        <f t="shared" si="9"/>
        <v>89.54319116691924</v>
      </c>
      <c r="G55" s="90"/>
      <c r="H55" s="61">
        <v>1287</v>
      </c>
      <c r="I55" s="134">
        <v>36</v>
      </c>
      <c r="J55" s="44" t="s">
        <v>5</v>
      </c>
      <c r="K55" s="210">
        <f t="shared" si="7"/>
        <v>36</v>
      </c>
      <c r="L55" s="380">
        <v>1274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9">
        <v>3</v>
      </c>
      <c r="B56" s="44" t="s">
        <v>2</v>
      </c>
      <c r="C56" s="60">
        <f t="shared" si="10"/>
        <v>2036</v>
      </c>
      <c r="D56" s="161">
        <f t="shared" si="11"/>
        <v>1662</v>
      </c>
      <c r="E56" s="75">
        <f t="shared" si="8"/>
        <v>124.90797546012269</v>
      </c>
      <c r="F56" s="75">
        <f t="shared" si="9"/>
        <v>122.50300842358604</v>
      </c>
      <c r="G56" s="90"/>
      <c r="H56" s="145">
        <v>1082</v>
      </c>
      <c r="I56" s="134">
        <v>34</v>
      </c>
      <c r="J56" s="44" t="s">
        <v>1</v>
      </c>
      <c r="K56" s="210">
        <f t="shared" si="7"/>
        <v>34</v>
      </c>
      <c r="L56" s="380">
        <v>1242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9">
        <v>4</v>
      </c>
      <c r="B57" s="44" t="s">
        <v>52</v>
      </c>
      <c r="C57" s="60">
        <f t="shared" si="10"/>
        <v>1605</v>
      </c>
      <c r="D57" s="161">
        <f t="shared" si="11"/>
        <v>2291</v>
      </c>
      <c r="E57" s="75">
        <f t="shared" si="8"/>
        <v>140.9130816505707</v>
      </c>
      <c r="F57" s="75">
        <f t="shared" si="9"/>
        <v>70.05674378000873</v>
      </c>
      <c r="G57" s="90"/>
      <c r="H57" s="61">
        <v>953</v>
      </c>
      <c r="I57" s="134">
        <v>33</v>
      </c>
      <c r="J57" s="44" t="s">
        <v>0</v>
      </c>
      <c r="K57" s="210">
        <f t="shared" si="7"/>
        <v>33</v>
      </c>
      <c r="L57" s="380">
        <v>820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9">
        <v>5</v>
      </c>
      <c r="B58" s="44" t="s">
        <v>42</v>
      </c>
      <c r="C58" s="60">
        <f t="shared" si="10"/>
        <v>1360</v>
      </c>
      <c r="D58" s="161">
        <f t="shared" si="11"/>
        <v>965</v>
      </c>
      <c r="E58" s="75">
        <f t="shared" si="8"/>
        <v>97.77138749101366</v>
      </c>
      <c r="F58" s="75">
        <f t="shared" si="9"/>
        <v>140.93264248704662</v>
      </c>
      <c r="G58" s="100"/>
      <c r="H58" s="145">
        <v>403</v>
      </c>
      <c r="I58" s="134">
        <v>19</v>
      </c>
      <c r="J58" s="44" t="s">
        <v>36</v>
      </c>
      <c r="K58" s="210">
        <f t="shared" si="7"/>
        <v>19</v>
      </c>
      <c r="L58" s="380">
        <v>440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9">
        <v>6</v>
      </c>
      <c r="B59" s="44" t="s">
        <v>5</v>
      </c>
      <c r="C59" s="60">
        <f t="shared" si="10"/>
        <v>1287</v>
      </c>
      <c r="D59" s="161">
        <f t="shared" si="11"/>
        <v>1274</v>
      </c>
      <c r="E59" s="75">
        <f t="shared" si="8"/>
        <v>85.4581673306773</v>
      </c>
      <c r="F59" s="75">
        <f t="shared" si="9"/>
        <v>101.0204081632653</v>
      </c>
      <c r="G59" s="90"/>
      <c r="H59" s="371">
        <v>298</v>
      </c>
      <c r="I59" s="244">
        <v>14</v>
      </c>
      <c r="J59" s="82" t="s">
        <v>32</v>
      </c>
      <c r="K59" s="413">
        <f t="shared" si="7"/>
        <v>14</v>
      </c>
      <c r="L59" s="381">
        <v>275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9">
        <v>7</v>
      </c>
      <c r="B60" s="44" t="s">
        <v>1</v>
      </c>
      <c r="C60" s="60">
        <f t="shared" si="10"/>
        <v>1082</v>
      </c>
      <c r="D60" s="161">
        <f t="shared" si="11"/>
        <v>1242</v>
      </c>
      <c r="E60" s="75">
        <f t="shared" si="8"/>
        <v>144.0745672436751</v>
      </c>
      <c r="F60" s="75">
        <f t="shared" si="9"/>
        <v>87.11755233494364</v>
      </c>
      <c r="G60" s="90"/>
      <c r="H60" s="61">
        <v>278</v>
      </c>
      <c r="I60" s="212">
        <v>24</v>
      </c>
      <c r="J60" s="81" t="s">
        <v>41</v>
      </c>
      <c r="K60" s="414" t="s">
        <v>9</v>
      </c>
      <c r="L60" s="415">
        <v>51822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9">
        <v>8</v>
      </c>
      <c r="B61" s="44" t="s">
        <v>0</v>
      </c>
      <c r="C61" s="60">
        <f t="shared" si="10"/>
        <v>953</v>
      </c>
      <c r="D61" s="161">
        <f t="shared" si="11"/>
        <v>820</v>
      </c>
      <c r="E61" s="75">
        <f t="shared" si="8"/>
        <v>92.5242718446602</v>
      </c>
      <c r="F61" s="75">
        <f t="shared" si="9"/>
        <v>116.21951219512195</v>
      </c>
      <c r="G61" s="101"/>
      <c r="H61" s="61">
        <v>213</v>
      </c>
      <c r="I61" s="134">
        <v>31</v>
      </c>
      <c r="J61" s="44" t="s">
        <v>48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9">
        <v>9</v>
      </c>
      <c r="B62" s="44" t="s">
        <v>36</v>
      </c>
      <c r="C62" s="60">
        <f t="shared" si="10"/>
        <v>403</v>
      </c>
      <c r="D62" s="161">
        <f t="shared" si="11"/>
        <v>440</v>
      </c>
      <c r="E62" s="75">
        <f t="shared" si="8"/>
        <v>124.76780185758514</v>
      </c>
      <c r="F62" s="75">
        <f>SUM(C62/D62*100)</f>
        <v>91.5909090909091</v>
      </c>
      <c r="G62" s="100"/>
      <c r="H62" s="61">
        <v>174</v>
      </c>
      <c r="I62" s="134">
        <v>13</v>
      </c>
      <c r="J62" s="44" t="s">
        <v>7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2">
        <v>10</v>
      </c>
      <c r="B63" s="82" t="s">
        <v>32</v>
      </c>
      <c r="C63" s="60">
        <f t="shared" si="10"/>
        <v>298</v>
      </c>
      <c r="D63" s="161">
        <f t="shared" si="11"/>
        <v>275</v>
      </c>
      <c r="E63" s="85">
        <f t="shared" si="8"/>
        <v>125.73839662447257</v>
      </c>
      <c r="F63" s="85">
        <f>SUM(C63/D63*100)</f>
        <v>108.36363636363637</v>
      </c>
      <c r="G63" s="103"/>
      <c r="H63" s="61">
        <v>170</v>
      </c>
      <c r="I63" s="134">
        <v>1</v>
      </c>
      <c r="J63" s="44" t="s">
        <v>4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3"/>
      <c r="B64" s="94" t="s">
        <v>85</v>
      </c>
      <c r="C64" s="95">
        <f>SUM(H90)</f>
        <v>41635</v>
      </c>
      <c r="D64" s="95">
        <f>SUM(L60)</f>
        <v>51822</v>
      </c>
      <c r="E64" s="98">
        <f>SUM(N77/M77*100)</f>
        <v>106.08183856502242</v>
      </c>
      <c r="F64" s="98">
        <f>SUM(C64/D64*100)</f>
        <v>80.34232565319749</v>
      </c>
      <c r="G64" s="99"/>
      <c r="H64" s="213">
        <v>133</v>
      </c>
      <c r="I64" s="134">
        <v>12</v>
      </c>
      <c r="J64" s="44" t="s">
        <v>31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146">
        <v>123</v>
      </c>
      <c r="I65" s="134">
        <v>9</v>
      </c>
      <c r="J65" s="44" t="s">
        <v>28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117</v>
      </c>
      <c r="I66" s="134">
        <v>15</v>
      </c>
      <c r="J66" s="44" t="s">
        <v>33</v>
      </c>
      <c r="K66" s="1"/>
      <c r="L66" s="74" t="s">
        <v>14</v>
      </c>
      <c r="M66" s="184" t="s">
        <v>111</v>
      </c>
      <c r="N66" s="59" t="s">
        <v>122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79</v>
      </c>
      <c r="I67" s="134">
        <v>17</v>
      </c>
      <c r="J67" s="44" t="s">
        <v>34</v>
      </c>
      <c r="K67" s="5">
        <f>SUM(I50)</f>
        <v>16</v>
      </c>
      <c r="L67" s="44" t="s">
        <v>3</v>
      </c>
      <c r="M67" s="409">
        <v>25571</v>
      </c>
      <c r="N67" s="146">
        <f>SUM(H50)</f>
        <v>27186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1</v>
      </c>
      <c r="I68" s="134">
        <v>4</v>
      </c>
      <c r="J68" s="44" t="s">
        <v>23</v>
      </c>
      <c r="K68" s="5">
        <f aca="true" t="shared" si="12" ref="K68:K76">SUM(I51)</f>
        <v>26</v>
      </c>
      <c r="L68" s="44" t="s">
        <v>43</v>
      </c>
      <c r="M68" s="410">
        <v>4239</v>
      </c>
      <c r="N68" s="146">
        <f aca="true" t="shared" si="13" ref="N68:N76">SUM(H51)</f>
        <v>4136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1</v>
      </c>
      <c r="I69" s="134">
        <v>23</v>
      </c>
      <c r="J69" s="44" t="s">
        <v>40</v>
      </c>
      <c r="K69" s="5">
        <f t="shared" si="12"/>
        <v>40</v>
      </c>
      <c r="L69" s="44" t="s">
        <v>2</v>
      </c>
      <c r="M69" s="410">
        <v>1630</v>
      </c>
      <c r="N69" s="146">
        <f t="shared" si="13"/>
        <v>2036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4">
        <v>2</v>
      </c>
      <c r="J70" s="44" t="s">
        <v>6</v>
      </c>
      <c r="K70" s="5">
        <f t="shared" si="12"/>
        <v>38</v>
      </c>
      <c r="L70" s="44" t="s">
        <v>52</v>
      </c>
      <c r="M70" s="410">
        <v>1139</v>
      </c>
      <c r="N70" s="146">
        <f t="shared" si="13"/>
        <v>1605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145">
        <v>0</v>
      </c>
      <c r="I71" s="134">
        <v>3</v>
      </c>
      <c r="J71" s="44" t="s">
        <v>22</v>
      </c>
      <c r="K71" s="5">
        <f t="shared" si="12"/>
        <v>25</v>
      </c>
      <c r="L71" s="44" t="s">
        <v>42</v>
      </c>
      <c r="M71" s="410">
        <v>1391</v>
      </c>
      <c r="N71" s="146">
        <f t="shared" si="13"/>
        <v>1360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4">
        <v>5</v>
      </c>
      <c r="J72" s="44" t="s">
        <v>24</v>
      </c>
      <c r="K72" s="5">
        <f t="shared" si="12"/>
        <v>36</v>
      </c>
      <c r="L72" s="44" t="s">
        <v>5</v>
      </c>
      <c r="M72" s="410">
        <v>1506</v>
      </c>
      <c r="N72" s="146">
        <f t="shared" si="13"/>
        <v>1287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145">
        <v>0</v>
      </c>
      <c r="I73" s="134">
        <v>6</v>
      </c>
      <c r="J73" s="44" t="s">
        <v>25</v>
      </c>
      <c r="K73" s="5">
        <f t="shared" si="12"/>
        <v>34</v>
      </c>
      <c r="L73" s="44" t="s">
        <v>1</v>
      </c>
      <c r="M73" s="410">
        <v>751</v>
      </c>
      <c r="N73" s="146">
        <f t="shared" si="13"/>
        <v>1082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145">
        <v>0</v>
      </c>
      <c r="I74" s="134">
        <v>7</v>
      </c>
      <c r="J74" s="44" t="s">
        <v>26</v>
      </c>
      <c r="K74" s="5">
        <f t="shared" si="12"/>
        <v>33</v>
      </c>
      <c r="L74" s="44" t="s">
        <v>0</v>
      </c>
      <c r="M74" s="410">
        <v>1030</v>
      </c>
      <c r="N74" s="146">
        <f t="shared" si="13"/>
        <v>953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4">
        <v>8</v>
      </c>
      <c r="J75" s="44" t="s">
        <v>27</v>
      </c>
      <c r="K75" s="5">
        <f t="shared" si="12"/>
        <v>19</v>
      </c>
      <c r="L75" s="44" t="s">
        <v>36</v>
      </c>
      <c r="M75" s="410">
        <v>323</v>
      </c>
      <c r="N75" s="146">
        <f t="shared" si="13"/>
        <v>403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4">
        <v>10</v>
      </c>
      <c r="J76" s="44" t="s">
        <v>29</v>
      </c>
      <c r="K76" s="18">
        <f t="shared" si="12"/>
        <v>14</v>
      </c>
      <c r="L76" s="82" t="s">
        <v>32</v>
      </c>
      <c r="M76" s="411">
        <v>237</v>
      </c>
      <c r="N76" s="396">
        <f t="shared" si="13"/>
        <v>298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4">
        <v>11</v>
      </c>
      <c r="J77" s="44" t="s">
        <v>30</v>
      </c>
      <c r="K77" s="5"/>
      <c r="L77" s="198" t="s">
        <v>96</v>
      </c>
      <c r="M77" s="416">
        <v>39248</v>
      </c>
      <c r="N77" s="412">
        <f>SUM(H90)</f>
        <v>41635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4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4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4">
        <v>21</v>
      </c>
      <c r="J80" s="44" t="s">
        <v>116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4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4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4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4">
        <v>29</v>
      </c>
      <c r="J84" s="44" t="s">
        <v>81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145">
        <v>0</v>
      </c>
      <c r="I85" s="134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4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4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4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145">
        <v>0</v>
      </c>
      <c r="I89" s="134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207">
        <f>SUM(H50:H89)</f>
        <v>41635</v>
      </c>
      <c r="I90" s="134"/>
      <c r="J90" s="5" t="s">
        <v>72</v>
      </c>
      <c r="Q90" s="1"/>
      <c r="R90" s="18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8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8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8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8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8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zoomScale="75" zoomScaleNormal="75"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9:30" ht="13.5" customHeight="1">
      <c r="I1" t="s">
        <v>73</v>
      </c>
      <c r="J1" s="64"/>
      <c r="K1" s="1"/>
      <c r="L1" s="65"/>
      <c r="N1" s="65"/>
      <c r="O1" s="66"/>
      <c r="Q1" s="1"/>
      <c r="R1" s="17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186" t="s">
        <v>112</v>
      </c>
      <c r="J2" s="1"/>
      <c r="K2" s="70"/>
      <c r="L2" s="33"/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240</v>
      </c>
      <c r="I3" s="5"/>
      <c r="J3" s="11" t="s">
        <v>21</v>
      </c>
      <c r="K3" s="132"/>
      <c r="L3" s="156" t="s">
        <v>241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6">
        <v>43824</v>
      </c>
      <c r="I4" s="134">
        <v>33</v>
      </c>
      <c r="J4" s="135" t="s">
        <v>0</v>
      </c>
      <c r="K4" s="211">
        <f>SUM(I4)</f>
        <v>33</v>
      </c>
      <c r="L4" s="380">
        <v>22096</v>
      </c>
      <c r="M4" s="158"/>
      <c r="N4" s="153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5">
        <v>18430</v>
      </c>
      <c r="I5" s="134">
        <v>40</v>
      </c>
      <c r="J5" s="135" t="s">
        <v>2</v>
      </c>
      <c r="K5" s="211">
        <f aca="true" t="shared" si="0" ref="K5:K13">SUM(I5)</f>
        <v>40</v>
      </c>
      <c r="L5" s="417">
        <v>15970</v>
      </c>
      <c r="M5" s="158"/>
      <c r="N5" s="153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5">
        <v>13340</v>
      </c>
      <c r="I6" s="134">
        <v>34</v>
      </c>
      <c r="J6" s="135" t="s">
        <v>1</v>
      </c>
      <c r="K6" s="211">
        <f t="shared" si="0"/>
        <v>34</v>
      </c>
      <c r="L6" s="417">
        <v>17423</v>
      </c>
      <c r="M6" s="158"/>
      <c r="N6" s="153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5">
        <v>6862</v>
      </c>
      <c r="I7" s="134">
        <v>25</v>
      </c>
      <c r="J7" s="135" t="s">
        <v>42</v>
      </c>
      <c r="K7" s="211">
        <f t="shared" si="0"/>
        <v>25</v>
      </c>
      <c r="L7" s="417">
        <v>10680</v>
      </c>
      <c r="M7" s="158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5">
        <v>5968</v>
      </c>
      <c r="I8" s="134">
        <v>24</v>
      </c>
      <c r="J8" s="135" t="s">
        <v>41</v>
      </c>
      <c r="K8" s="211">
        <f t="shared" si="0"/>
        <v>24</v>
      </c>
      <c r="L8" s="417">
        <v>8450</v>
      </c>
      <c r="M8" s="158"/>
      <c r="N8" s="153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5">
        <v>5948</v>
      </c>
      <c r="I9" s="134">
        <v>13</v>
      </c>
      <c r="J9" s="135" t="s">
        <v>7</v>
      </c>
      <c r="K9" s="211">
        <f t="shared" si="0"/>
        <v>13</v>
      </c>
      <c r="L9" s="417">
        <v>5222</v>
      </c>
      <c r="M9" s="158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5">
        <v>3376</v>
      </c>
      <c r="I10" s="134">
        <v>14</v>
      </c>
      <c r="J10" s="135" t="s">
        <v>32</v>
      </c>
      <c r="K10" s="211">
        <f t="shared" si="0"/>
        <v>14</v>
      </c>
      <c r="L10" s="417">
        <v>3729</v>
      </c>
      <c r="M10" s="158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5">
        <v>2781</v>
      </c>
      <c r="I11" s="134">
        <v>22</v>
      </c>
      <c r="J11" s="135" t="s">
        <v>39</v>
      </c>
      <c r="K11" s="211">
        <f t="shared" si="0"/>
        <v>22</v>
      </c>
      <c r="L11" s="417">
        <v>2837</v>
      </c>
      <c r="M11" s="158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5">
        <v>2444</v>
      </c>
      <c r="I12" s="134">
        <v>12</v>
      </c>
      <c r="J12" s="135" t="s">
        <v>31</v>
      </c>
      <c r="K12" s="211">
        <f t="shared" si="0"/>
        <v>12</v>
      </c>
      <c r="L12" s="417">
        <v>2072</v>
      </c>
      <c r="M12" s="158"/>
      <c r="O12" s="1"/>
      <c r="Q12" s="1"/>
      <c r="R12" s="66"/>
      <c r="S12" s="33"/>
      <c r="T12" s="33"/>
      <c r="U12" s="148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28">
        <v>2172</v>
      </c>
      <c r="I13" s="244">
        <v>26</v>
      </c>
      <c r="J13" s="253" t="s">
        <v>43</v>
      </c>
      <c r="K13" s="211">
        <f t="shared" si="0"/>
        <v>26</v>
      </c>
      <c r="L13" s="418">
        <v>1711</v>
      </c>
      <c r="M13" s="159"/>
      <c r="N13" s="160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>
      <c r="H14" s="145">
        <v>928</v>
      </c>
      <c r="I14" s="212">
        <v>17</v>
      </c>
      <c r="J14" s="254" t="s">
        <v>34</v>
      </c>
      <c r="K14" s="70" t="s">
        <v>9</v>
      </c>
      <c r="L14" s="419">
        <v>97173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5">
        <v>901</v>
      </c>
      <c r="I15" s="134">
        <v>31</v>
      </c>
      <c r="J15" s="135" t="s">
        <v>48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5">
        <v>881</v>
      </c>
      <c r="I16" s="134">
        <v>9</v>
      </c>
      <c r="J16" s="135" t="s">
        <v>28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5">
        <v>818</v>
      </c>
      <c r="I17" s="134">
        <v>16</v>
      </c>
      <c r="J17" s="135" t="s">
        <v>3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13">
        <v>760</v>
      </c>
      <c r="I18" s="134">
        <v>36</v>
      </c>
      <c r="J18" s="135" t="s">
        <v>5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6">
        <v>628</v>
      </c>
      <c r="I19" s="134">
        <v>21</v>
      </c>
      <c r="J19" s="135" t="s">
        <v>38</v>
      </c>
      <c r="K19" s="1"/>
      <c r="L19" s="74" t="s">
        <v>112</v>
      </c>
      <c r="M19" s="152" t="s">
        <v>99</v>
      </c>
      <c r="N19" s="59" t="s">
        <v>122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5">
        <v>404</v>
      </c>
      <c r="I20" s="134">
        <v>20</v>
      </c>
      <c r="J20" s="135" t="s">
        <v>37</v>
      </c>
      <c r="K20" s="211">
        <f>SUM(I4)</f>
        <v>33</v>
      </c>
      <c r="L20" s="135" t="s">
        <v>0</v>
      </c>
      <c r="M20" s="373">
        <v>39188</v>
      </c>
      <c r="N20" s="146">
        <f>SUM(H4)</f>
        <v>43824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6" t="s">
        <v>60</v>
      </c>
      <c r="B21" s="87" t="s">
        <v>77</v>
      </c>
      <c r="C21" s="87" t="s">
        <v>229</v>
      </c>
      <c r="D21" s="87" t="s">
        <v>175</v>
      </c>
      <c r="E21" s="87" t="s">
        <v>75</v>
      </c>
      <c r="F21" s="87" t="s">
        <v>74</v>
      </c>
      <c r="G21" s="88" t="s">
        <v>76</v>
      </c>
      <c r="H21" s="145">
        <v>326</v>
      </c>
      <c r="I21" s="134">
        <v>6</v>
      </c>
      <c r="J21" s="135" t="s">
        <v>25</v>
      </c>
      <c r="K21" s="211">
        <f aca="true" t="shared" si="1" ref="K21:K29">SUM(I5)</f>
        <v>40</v>
      </c>
      <c r="L21" s="135" t="s">
        <v>2</v>
      </c>
      <c r="M21" s="374">
        <v>11156</v>
      </c>
      <c r="N21" s="146">
        <f aca="true" t="shared" si="2" ref="N21:N29">SUM(H5)</f>
        <v>18430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9">
        <v>1</v>
      </c>
      <c r="B22" s="355" t="s">
        <v>0</v>
      </c>
      <c r="C22" s="60">
        <f>SUM(H4)</f>
        <v>43824</v>
      </c>
      <c r="D22" s="161">
        <f>SUM(L4)</f>
        <v>22096</v>
      </c>
      <c r="E22" s="83">
        <f aca="true" t="shared" si="3" ref="E22:E31">SUM(N20/M20*100)</f>
        <v>111.83015208737368</v>
      </c>
      <c r="F22" s="75">
        <f aca="true" t="shared" si="4" ref="F22:F32">SUM(C22/D22*100)</f>
        <v>198.33454018826936</v>
      </c>
      <c r="G22" s="90"/>
      <c r="H22" s="145">
        <v>262</v>
      </c>
      <c r="I22" s="134">
        <v>29</v>
      </c>
      <c r="J22" s="135" t="s">
        <v>80</v>
      </c>
      <c r="K22" s="211">
        <f t="shared" si="1"/>
        <v>34</v>
      </c>
      <c r="L22" s="135" t="s">
        <v>1</v>
      </c>
      <c r="M22" s="374">
        <v>13754</v>
      </c>
      <c r="N22" s="146">
        <f t="shared" si="2"/>
        <v>13340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9">
        <v>2</v>
      </c>
      <c r="B23" s="355" t="s">
        <v>2</v>
      </c>
      <c r="C23" s="60">
        <f aca="true" t="shared" si="5" ref="C23:C31">SUM(H5)</f>
        <v>18430</v>
      </c>
      <c r="D23" s="161">
        <f aca="true" t="shared" si="6" ref="D23:D31">SUM(L5)</f>
        <v>15970</v>
      </c>
      <c r="E23" s="83">
        <f t="shared" si="3"/>
        <v>165.20258157045535</v>
      </c>
      <c r="F23" s="75">
        <f t="shared" si="4"/>
        <v>115.40388227927363</v>
      </c>
      <c r="G23" s="90"/>
      <c r="H23" s="145">
        <v>249</v>
      </c>
      <c r="I23" s="134">
        <v>38</v>
      </c>
      <c r="J23" s="135" t="s">
        <v>52</v>
      </c>
      <c r="K23" s="211">
        <f t="shared" si="1"/>
        <v>25</v>
      </c>
      <c r="L23" s="135" t="s">
        <v>42</v>
      </c>
      <c r="M23" s="374">
        <v>6984</v>
      </c>
      <c r="N23" s="146">
        <f t="shared" si="2"/>
        <v>6862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9">
        <v>3</v>
      </c>
      <c r="B24" s="355" t="s">
        <v>1</v>
      </c>
      <c r="C24" s="60">
        <f t="shared" si="5"/>
        <v>13340</v>
      </c>
      <c r="D24" s="161">
        <f t="shared" si="6"/>
        <v>17423</v>
      </c>
      <c r="E24" s="83">
        <f t="shared" si="3"/>
        <v>96.98996655518395</v>
      </c>
      <c r="F24" s="75">
        <f t="shared" si="4"/>
        <v>76.56545945015209</v>
      </c>
      <c r="G24" s="90"/>
      <c r="H24" s="145">
        <v>243</v>
      </c>
      <c r="I24" s="134">
        <v>15</v>
      </c>
      <c r="J24" s="135" t="s">
        <v>33</v>
      </c>
      <c r="K24" s="211">
        <f t="shared" si="1"/>
        <v>24</v>
      </c>
      <c r="L24" s="135" t="s">
        <v>41</v>
      </c>
      <c r="M24" s="374">
        <v>5442</v>
      </c>
      <c r="N24" s="146">
        <f t="shared" si="2"/>
        <v>5968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9">
        <v>4</v>
      </c>
      <c r="B25" s="355" t="s">
        <v>42</v>
      </c>
      <c r="C25" s="60">
        <f t="shared" si="5"/>
        <v>6862</v>
      </c>
      <c r="D25" s="161">
        <f t="shared" si="6"/>
        <v>10680</v>
      </c>
      <c r="E25" s="83">
        <f t="shared" si="3"/>
        <v>98.25315005727376</v>
      </c>
      <c r="F25" s="75">
        <f t="shared" si="4"/>
        <v>64.25093632958801</v>
      </c>
      <c r="G25" s="90"/>
      <c r="H25" s="145">
        <v>221</v>
      </c>
      <c r="I25" s="134">
        <v>11</v>
      </c>
      <c r="J25" s="135" t="s">
        <v>30</v>
      </c>
      <c r="K25" s="211">
        <f t="shared" si="1"/>
        <v>13</v>
      </c>
      <c r="L25" s="135" t="s">
        <v>7</v>
      </c>
      <c r="M25" s="374">
        <v>6809</v>
      </c>
      <c r="N25" s="146">
        <f t="shared" si="2"/>
        <v>5948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9">
        <v>5</v>
      </c>
      <c r="B26" s="355" t="s">
        <v>41</v>
      </c>
      <c r="C26" s="60">
        <f t="shared" si="5"/>
        <v>5968</v>
      </c>
      <c r="D26" s="161">
        <f t="shared" si="6"/>
        <v>8450</v>
      </c>
      <c r="E26" s="83">
        <f t="shared" si="3"/>
        <v>109.66556413083426</v>
      </c>
      <c r="F26" s="75">
        <f t="shared" si="4"/>
        <v>70.62721893491124</v>
      </c>
      <c r="G26" s="100"/>
      <c r="H26" s="145">
        <v>220</v>
      </c>
      <c r="I26" s="134">
        <v>39</v>
      </c>
      <c r="J26" s="135" t="s">
        <v>53</v>
      </c>
      <c r="K26" s="211">
        <f t="shared" si="1"/>
        <v>14</v>
      </c>
      <c r="L26" s="135" t="s">
        <v>32</v>
      </c>
      <c r="M26" s="374">
        <v>2476</v>
      </c>
      <c r="N26" s="146">
        <f t="shared" si="2"/>
        <v>3376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9">
        <v>6</v>
      </c>
      <c r="B27" s="355" t="s">
        <v>7</v>
      </c>
      <c r="C27" s="60">
        <f t="shared" si="5"/>
        <v>5948</v>
      </c>
      <c r="D27" s="161">
        <f t="shared" si="6"/>
        <v>5222</v>
      </c>
      <c r="E27" s="83">
        <f t="shared" si="3"/>
        <v>87.3549713614334</v>
      </c>
      <c r="F27" s="75">
        <f t="shared" si="4"/>
        <v>113.90271926464956</v>
      </c>
      <c r="G27" s="104"/>
      <c r="H27" s="145">
        <v>185</v>
      </c>
      <c r="I27" s="134">
        <v>1</v>
      </c>
      <c r="J27" s="135" t="s">
        <v>4</v>
      </c>
      <c r="K27" s="211">
        <f t="shared" si="1"/>
        <v>22</v>
      </c>
      <c r="L27" s="135" t="s">
        <v>39</v>
      </c>
      <c r="M27" s="374">
        <v>2149</v>
      </c>
      <c r="N27" s="146">
        <f t="shared" si="2"/>
        <v>2781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9">
        <v>7</v>
      </c>
      <c r="B28" s="355" t="s">
        <v>32</v>
      </c>
      <c r="C28" s="60">
        <f t="shared" si="5"/>
        <v>3376</v>
      </c>
      <c r="D28" s="161">
        <f t="shared" si="6"/>
        <v>3729</v>
      </c>
      <c r="E28" s="83">
        <f t="shared" si="3"/>
        <v>136.34894991922454</v>
      </c>
      <c r="F28" s="75">
        <f t="shared" si="4"/>
        <v>90.53365513542505</v>
      </c>
      <c r="G28" s="90"/>
      <c r="H28" s="145">
        <v>179</v>
      </c>
      <c r="I28" s="134">
        <v>32</v>
      </c>
      <c r="J28" s="135" t="s">
        <v>49</v>
      </c>
      <c r="K28" s="211">
        <f t="shared" si="1"/>
        <v>12</v>
      </c>
      <c r="L28" s="135" t="s">
        <v>31</v>
      </c>
      <c r="M28" s="374">
        <v>985</v>
      </c>
      <c r="N28" s="146">
        <f t="shared" si="2"/>
        <v>2444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9">
        <v>8</v>
      </c>
      <c r="B29" s="355" t="s">
        <v>39</v>
      </c>
      <c r="C29" s="60">
        <f t="shared" si="5"/>
        <v>2781</v>
      </c>
      <c r="D29" s="161">
        <f t="shared" si="6"/>
        <v>2837</v>
      </c>
      <c r="E29" s="83">
        <f t="shared" si="3"/>
        <v>129.40902745463006</v>
      </c>
      <c r="F29" s="75">
        <f t="shared" si="4"/>
        <v>98.02608389143461</v>
      </c>
      <c r="G29" s="101"/>
      <c r="H29" s="145">
        <v>164</v>
      </c>
      <c r="I29" s="134">
        <v>18</v>
      </c>
      <c r="J29" s="135" t="s">
        <v>35</v>
      </c>
      <c r="K29" s="211">
        <f t="shared" si="1"/>
        <v>26</v>
      </c>
      <c r="L29" s="253" t="s">
        <v>43</v>
      </c>
      <c r="M29" s="387">
        <v>1740</v>
      </c>
      <c r="N29" s="146">
        <f t="shared" si="2"/>
        <v>2172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>
      <c r="A30" s="89">
        <v>9</v>
      </c>
      <c r="B30" s="355" t="s">
        <v>31</v>
      </c>
      <c r="C30" s="60">
        <f t="shared" si="5"/>
        <v>2444</v>
      </c>
      <c r="D30" s="161">
        <f t="shared" si="6"/>
        <v>2072</v>
      </c>
      <c r="E30" s="83">
        <f t="shared" si="3"/>
        <v>248.12182741116752</v>
      </c>
      <c r="F30" s="75">
        <f t="shared" si="4"/>
        <v>117.95366795366795</v>
      </c>
      <c r="G30" s="100"/>
      <c r="H30" s="145">
        <v>18</v>
      </c>
      <c r="I30" s="134">
        <v>4</v>
      </c>
      <c r="J30" s="135" t="s">
        <v>23</v>
      </c>
      <c r="K30" s="1"/>
      <c r="L30" t="s">
        <v>96</v>
      </c>
      <c r="M30" s="388">
        <v>97611</v>
      </c>
      <c r="N30" s="386">
        <f>SUM(H44)</f>
        <v>112534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2">
        <v>10</v>
      </c>
      <c r="B31" s="361" t="s">
        <v>43</v>
      </c>
      <c r="C31" s="60">
        <f t="shared" si="5"/>
        <v>2172</v>
      </c>
      <c r="D31" s="161">
        <f t="shared" si="6"/>
        <v>1711</v>
      </c>
      <c r="E31" s="84">
        <f t="shared" si="3"/>
        <v>124.82758620689656</v>
      </c>
      <c r="F31" s="91">
        <f t="shared" si="4"/>
        <v>126.94330800701343</v>
      </c>
      <c r="G31" s="103"/>
      <c r="H31" s="145">
        <v>2</v>
      </c>
      <c r="I31" s="134">
        <v>23</v>
      </c>
      <c r="J31" s="135" t="s">
        <v>40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3"/>
      <c r="B32" s="94" t="s">
        <v>85</v>
      </c>
      <c r="C32" s="95">
        <f>SUM(H44)</f>
        <v>112534</v>
      </c>
      <c r="D32" s="95">
        <f>SUM(L14)</f>
        <v>97173</v>
      </c>
      <c r="E32" s="96">
        <f>SUM(N30/M30*100)</f>
        <v>115.28823595701306</v>
      </c>
      <c r="F32" s="91">
        <f t="shared" si="4"/>
        <v>115.80788902267089</v>
      </c>
      <c r="G32" s="99"/>
      <c r="H32" s="146">
        <v>0</v>
      </c>
      <c r="I32" s="134">
        <v>2</v>
      </c>
      <c r="J32" s="135" t="s">
        <v>6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5">
        <v>0</v>
      </c>
      <c r="I33" s="134">
        <v>3</v>
      </c>
      <c r="J33" s="135" t="s">
        <v>22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13">
        <v>0</v>
      </c>
      <c r="I34" s="134">
        <v>5</v>
      </c>
      <c r="J34" s="135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6">
        <v>0</v>
      </c>
      <c r="I35" s="134">
        <v>7</v>
      </c>
      <c r="J35" s="135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5">
        <v>0</v>
      </c>
      <c r="I36" s="134">
        <v>8</v>
      </c>
      <c r="J36" s="135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5">
        <v>0</v>
      </c>
      <c r="I37" s="134">
        <v>10</v>
      </c>
      <c r="J37" s="135" t="s">
        <v>29</v>
      </c>
      <c r="K37" s="63"/>
      <c r="L37" s="33"/>
      <c r="Q37" s="1"/>
      <c r="R37" s="66"/>
      <c r="S37" s="33"/>
      <c r="T37" s="33"/>
      <c r="U37" s="33"/>
      <c r="V37" s="148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5">
        <v>0</v>
      </c>
      <c r="I38" s="134">
        <v>19</v>
      </c>
      <c r="J38" s="135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5">
        <v>0</v>
      </c>
      <c r="I39" s="134">
        <v>27</v>
      </c>
      <c r="J39" s="135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5">
        <v>0</v>
      </c>
      <c r="I40" s="134">
        <v>28</v>
      </c>
      <c r="J40" s="135" t="s">
        <v>45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5">
        <v>0</v>
      </c>
      <c r="I41" s="134">
        <v>30</v>
      </c>
      <c r="J41" s="135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5">
        <v>0</v>
      </c>
      <c r="I42" s="134">
        <v>35</v>
      </c>
      <c r="J42" s="135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5">
        <v>0</v>
      </c>
      <c r="I43" s="134">
        <v>37</v>
      </c>
      <c r="J43" s="135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207">
        <f>SUM(H4:H43)</f>
        <v>112534</v>
      </c>
      <c r="I44" s="5"/>
      <c r="J44" s="10" t="s">
        <v>72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7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7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154" t="s">
        <v>97</v>
      </c>
      <c r="J48" s="1"/>
      <c r="K48" s="70"/>
      <c r="L48" s="33"/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240</v>
      </c>
      <c r="I49" s="5"/>
      <c r="J49" s="11" t="s">
        <v>21</v>
      </c>
      <c r="K49" s="162"/>
      <c r="L49" s="155" t="s">
        <v>242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6">
        <v>34820</v>
      </c>
      <c r="I50" s="134">
        <v>16</v>
      </c>
      <c r="J50" s="10" t="s">
        <v>3</v>
      </c>
      <c r="K50" s="214">
        <f>SUM(I50)</f>
        <v>16</v>
      </c>
      <c r="L50" s="151">
        <v>25077</v>
      </c>
      <c r="M50" s="128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5">
        <v>32609</v>
      </c>
      <c r="I51" s="134">
        <v>26</v>
      </c>
      <c r="J51" s="10" t="s">
        <v>43</v>
      </c>
      <c r="K51" s="214">
        <f aca="true" t="shared" si="7" ref="K51:K59">SUM(I51)</f>
        <v>26</v>
      </c>
      <c r="L51" s="157">
        <v>27246</v>
      </c>
      <c r="M51" s="128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5">
        <v>16945</v>
      </c>
      <c r="I52" s="134">
        <v>36</v>
      </c>
      <c r="J52" s="10" t="s">
        <v>5</v>
      </c>
      <c r="K52" s="214">
        <f t="shared" si="7"/>
        <v>36</v>
      </c>
      <c r="L52" s="157">
        <v>8866</v>
      </c>
      <c r="M52" s="128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5">
        <v>11931</v>
      </c>
      <c r="I53" s="134">
        <v>38</v>
      </c>
      <c r="J53" s="10" t="s">
        <v>52</v>
      </c>
      <c r="K53" s="214">
        <f t="shared" si="7"/>
        <v>38</v>
      </c>
      <c r="L53" s="157">
        <v>8636</v>
      </c>
      <c r="M53" s="128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6" t="s">
        <v>60</v>
      </c>
      <c r="B54" s="87" t="s">
        <v>77</v>
      </c>
      <c r="C54" s="87" t="s">
        <v>229</v>
      </c>
      <c r="D54" s="87" t="s">
        <v>175</v>
      </c>
      <c r="E54" s="87" t="s">
        <v>75</v>
      </c>
      <c r="F54" s="87" t="s">
        <v>74</v>
      </c>
      <c r="G54" s="88" t="s">
        <v>76</v>
      </c>
      <c r="H54" s="145">
        <v>9522</v>
      </c>
      <c r="I54" s="134">
        <v>24</v>
      </c>
      <c r="J54" s="10" t="s">
        <v>41</v>
      </c>
      <c r="K54" s="214">
        <f t="shared" si="7"/>
        <v>24</v>
      </c>
      <c r="L54" s="157">
        <v>8649</v>
      </c>
      <c r="M54" s="128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9">
        <v>1</v>
      </c>
      <c r="B55" s="354" t="s">
        <v>3</v>
      </c>
      <c r="C55" s="60">
        <f>SUM(H50)</f>
        <v>34820</v>
      </c>
      <c r="D55" s="9">
        <f>SUM(L50)</f>
        <v>25077</v>
      </c>
      <c r="E55" s="75">
        <f>SUM(N66/M66*100)</f>
        <v>123.76483969574181</v>
      </c>
      <c r="F55" s="75">
        <f aca="true" t="shared" si="8" ref="F55:F65">SUM(C55/D55*100)</f>
        <v>138.85233480878892</v>
      </c>
      <c r="G55" s="90"/>
      <c r="H55" s="145">
        <v>8568</v>
      </c>
      <c r="I55" s="134">
        <v>17</v>
      </c>
      <c r="J55" s="10" t="s">
        <v>34</v>
      </c>
      <c r="K55" s="214">
        <f t="shared" si="7"/>
        <v>17</v>
      </c>
      <c r="L55" s="157">
        <v>13264</v>
      </c>
      <c r="M55" s="128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9">
        <v>2</v>
      </c>
      <c r="B56" s="354" t="s">
        <v>43</v>
      </c>
      <c r="C56" s="60">
        <f aca="true" t="shared" si="9" ref="C56:C64">SUM(H51)</f>
        <v>32609</v>
      </c>
      <c r="D56" s="9">
        <f aca="true" t="shared" si="10" ref="D56:D64">SUM(L51)</f>
        <v>27246</v>
      </c>
      <c r="E56" s="75">
        <f aca="true" t="shared" si="11" ref="E56:E65">SUM(N67/M67*100)</f>
        <v>111.03582130209753</v>
      </c>
      <c r="F56" s="75">
        <f t="shared" si="8"/>
        <v>119.6836232841518</v>
      </c>
      <c r="G56" s="90"/>
      <c r="H56" s="145">
        <v>8061</v>
      </c>
      <c r="I56" s="134">
        <v>40</v>
      </c>
      <c r="J56" s="10" t="s">
        <v>2</v>
      </c>
      <c r="K56" s="214">
        <f t="shared" si="7"/>
        <v>40</v>
      </c>
      <c r="L56" s="157">
        <v>7655</v>
      </c>
      <c r="M56" s="128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9">
        <v>3</v>
      </c>
      <c r="B57" s="354" t="s">
        <v>5</v>
      </c>
      <c r="C57" s="60">
        <f t="shared" si="9"/>
        <v>16945</v>
      </c>
      <c r="D57" s="9">
        <f t="shared" si="10"/>
        <v>8866</v>
      </c>
      <c r="E57" s="75">
        <f t="shared" si="11"/>
        <v>121.42601218201361</v>
      </c>
      <c r="F57" s="75">
        <f t="shared" si="8"/>
        <v>191.12339273629598</v>
      </c>
      <c r="G57" s="90"/>
      <c r="H57" s="145">
        <v>7542</v>
      </c>
      <c r="I57" s="134">
        <v>33</v>
      </c>
      <c r="J57" s="10" t="s">
        <v>0</v>
      </c>
      <c r="K57" s="214">
        <f t="shared" si="7"/>
        <v>33</v>
      </c>
      <c r="L57" s="157">
        <v>9623</v>
      </c>
      <c r="M57" s="128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9">
        <v>4</v>
      </c>
      <c r="B58" s="354" t="s">
        <v>52</v>
      </c>
      <c r="C58" s="60">
        <f t="shared" si="9"/>
        <v>11931</v>
      </c>
      <c r="D58" s="9">
        <f t="shared" si="10"/>
        <v>8636</v>
      </c>
      <c r="E58" s="75">
        <f t="shared" si="11"/>
        <v>90.34529759200363</v>
      </c>
      <c r="F58" s="75">
        <f t="shared" si="8"/>
        <v>138.15423807318203</v>
      </c>
      <c r="G58" s="90"/>
      <c r="H58" s="255">
        <v>4045</v>
      </c>
      <c r="I58" s="250">
        <v>30</v>
      </c>
      <c r="J58" s="131" t="s">
        <v>114</v>
      </c>
      <c r="K58" s="214">
        <f t="shared" si="7"/>
        <v>30</v>
      </c>
      <c r="L58" s="157">
        <v>4336</v>
      </c>
      <c r="M58" s="128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9">
        <v>5</v>
      </c>
      <c r="B59" s="354" t="s">
        <v>41</v>
      </c>
      <c r="C59" s="60">
        <f t="shared" si="9"/>
        <v>9522</v>
      </c>
      <c r="D59" s="9">
        <f t="shared" si="10"/>
        <v>8649</v>
      </c>
      <c r="E59" s="75">
        <f t="shared" si="11"/>
        <v>109.36028482829907</v>
      </c>
      <c r="F59" s="75">
        <f t="shared" si="8"/>
        <v>110.09365244536941</v>
      </c>
      <c r="G59" s="100"/>
      <c r="H59" s="245">
        <v>4037</v>
      </c>
      <c r="I59" s="244">
        <v>37</v>
      </c>
      <c r="J59" s="80" t="s">
        <v>51</v>
      </c>
      <c r="K59" s="214">
        <f t="shared" si="7"/>
        <v>37</v>
      </c>
      <c r="L59" s="175">
        <v>3836</v>
      </c>
      <c r="M59" s="128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9">
        <v>6</v>
      </c>
      <c r="B60" s="354" t="s">
        <v>34</v>
      </c>
      <c r="C60" s="60">
        <f t="shared" si="9"/>
        <v>8568</v>
      </c>
      <c r="D60" s="9">
        <f t="shared" si="10"/>
        <v>13264</v>
      </c>
      <c r="E60" s="75">
        <f t="shared" si="11"/>
        <v>115.70560432140446</v>
      </c>
      <c r="F60" s="75">
        <f t="shared" si="8"/>
        <v>64.59589867310012</v>
      </c>
      <c r="G60" s="90"/>
      <c r="H60" s="145">
        <v>3645</v>
      </c>
      <c r="I60" s="212">
        <v>29</v>
      </c>
      <c r="J60" s="79" t="s">
        <v>80</v>
      </c>
      <c r="K60" s="132" t="s">
        <v>9</v>
      </c>
      <c r="L60" s="60">
        <v>131634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9">
        <v>7</v>
      </c>
      <c r="B61" s="354" t="s">
        <v>2</v>
      </c>
      <c r="C61" s="60">
        <f t="shared" si="9"/>
        <v>8061</v>
      </c>
      <c r="D61" s="9">
        <f t="shared" si="10"/>
        <v>7655</v>
      </c>
      <c r="E61" s="75">
        <f t="shared" si="11"/>
        <v>111.27829928216455</v>
      </c>
      <c r="F61" s="75">
        <f t="shared" si="8"/>
        <v>105.3037230568256</v>
      </c>
      <c r="G61" s="90"/>
      <c r="H61" s="145">
        <v>2089</v>
      </c>
      <c r="I61" s="5">
        <v>15</v>
      </c>
      <c r="J61" s="10" t="s">
        <v>33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9">
        <v>8</v>
      </c>
      <c r="B62" s="354" t="s">
        <v>0</v>
      </c>
      <c r="C62" s="60">
        <f t="shared" si="9"/>
        <v>7542</v>
      </c>
      <c r="D62" s="9">
        <f t="shared" si="10"/>
        <v>9623</v>
      </c>
      <c r="E62" s="75">
        <f t="shared" si="11"/>
        <v>130.84663428174878</v>
      </c>
      <c r="F62" s="75">
        <f t="shared" si="8"/>
        <v>78.37472721604489</v>
      </c>
      <c r="G62" s="101"/>
      <c r="H62" s="145">
        <v>1965</v>
      </c>
      <c r="I62" s="134">
        <v>35</v>
      </c>
      <c r="J62" s="10" t="s">
        <v>50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9">
        <v>9</v>
      </c>
      <c r="B63" s="359" t="s">
        <v>255</v>
      </c>
      <c r="C63" s="60">
        <f t="shared" si="9"/>
        <v>4045</v>
      </c>
      <c r="D63" s="9">
        <f t="shared" si="10"/>
        <v>4336</v>
      </c>
      <c r="E63" s="75">
        <f t="shared" si="11"/>
        <v>107.80916844349679</v>
      </c>
      <c r="F63" s="75">
        <f t="shared" si="8"/>
        <v>93.28874538745387</v>
      </c>
      <c r="G63" s="100"/>
      <c r="H63" s="145">
        <v>1742</v>
      </c>
      <c r="I63" s="134">
        <v>14</v>
      </c>
      <c r="J63" s="10" t="s">
        <v>32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2">
        <v>10</v>
      </c>
      <c r="B64" s="360" t="s">
        <v>51</v>
      </c>
      <c r="C64" s="60">
        <f t="shared" si="9"/>
        <v>4037</v>
      </c>
      <c r="D64" s="9">
        <f t="shared" si="10"/>
        <v>3836</v>
      </c>
      <c r="E64" s="85">
        <f t="shared" si="11"/>
        <v>105.7636887608069</v>
      </c>
      <c r="F64" s="85">
        <f t="shared" si="8"/>
        <v>105.23983315954119</v>
      </c>
      <c r="G64" s="103"/>
      <c r="H64" s="213">
        <v>1514</v>
      </c>
      <c r="I64" s="5">
        <v>25</v>
      </c>
      <c r="J64" s="10" t="s">
        <v>42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3"/>
      <c r="B65" s="94" t="s">
        <v>82</v>
      </c>
      <c r="C65" s="95">
        <f>SUM(H90)</f>
        <v>153176</v>
      </c>
      <c r="D65" s="95">
        <f>SUM(L60)</f>
        <v>131634</v>
      </c>
      <c r="E65" s="98">
        <f t="shared" si="11"/>
        <v>116.03275484618707</v>
      </c>
      <c r="F65" s="98">
        <f t="shared" si="8"/>
        <v>116.36507285351809</v>
      </c>
      <c r="G65" s="99"/>
      <c r="H65" s="146">
        <v>1478</v>
      </c>
      <c r="I65" s="134">
        <v>34</v>
      </c>
      <c r="J65" s="10" t="s">
        <v>1</v>
      </c>
      <c r="K65" s="1"/>
      <c r="L65" s="74" t="s">
        <v>98</v>
      </c>
      <c r="M65" s="262" t="s">
        <v>134</v>
      </c>
      <c r="N65" t="s">
        <v>122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5">
        <v>622</v>
      </c>
      <c r="I66" s="5">
        <v>9</v>
      </c>
      <c r="J66" s="10" t="s">
        <v>28</v>
      </c>
      <c r="K66" s="205">
        <f>SUM(I50)</f>
        <v>16</v>
      </c>
      <c r="L66" s="10" t="s">
        <v>3</v>
      </c>
      <c r="M66" s="389">
        <v>28134</v>
      </c>
      <c r="N66" s="146">
        <f>SUM(H50)</f>
        <v>34820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5">
        <v>538</v>
      </c>
      <c r="I67" s="5">
        <v>1</v>
      </c>
      <c r="J67" s="10" t="s">
        <v>4</v>
      </c>
      <c r="K67" s="205">
        <f aca="true" t="shared" si="12" ref="K67:K75">SUM(I51)</f>
        <v>26</v>
      </c>
      <c r="L67" s="10" t="s">
        <v>43</v>
      </c>
      <c r="M67" s="390">
        <v>29368</v>
      </c>
      <c r="N67" s="146">
        <f aca="true" t="shared" si="13" ref="N67:N75">SUM(H51)</f>
        <v>32609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5">
        <v>418</v>
      </c>
      <c r="I68" s="5">
        <v>28</v>
      </c>
      <c r="J68" s="10" t="s">
        <v>45</v>
      </c>
      <c r="K68" s="205">
        <f t="shared" si="12"/>
        <v>36</v>
      </c>
      <c r="L68" s="10" t="s">
        <v>5</v>
      </c>
      <c r="M68" s="390">
        <v>13955</v>
      </c>
      <c r="N68" s="146">
        <f t="shared" si="13"/>
        <v>16945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5">
        <v>331</v>
      </c>
      <c r="I69" s="5">
        <v>22</v>
      </c>
      <c r="J69" s="10" t="s">
        <v>39</v>
      </c>
      <c r="K69" s="205">
        <f t="shared" si="12"/>
        <v>38</v>
      </c>
      <c r="L69" s="10" t="s">
        <v>52</v>
      </c>
      <c r="M69" s="390">
        <v>13206</v>
      </c>
      <c r="N69" s="146">
        <f t="shared" si="13"/>
        <v>11931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5">
        <v>296</v>
      </c>
      <c r="I70" s="5">
        <v>13</v>
      </c>
      <c r="J70" s="10" t="s">
        <v>7</v>
      </c>
      <c r="K70" s="205">
        <f t="shared" si="12"/>
        <v>24</v>
      </c>
      <c r="L70" s="10" t="s">
        <v>41</v>
      </c>
      <c r="M70" s="390">
        <v>8707</v>
      </c>
      <c r="N70" s="146">
        <f t="shared" si="13"/>
        <v>9522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5">
        <v>205</v>
      </c>
      <c r="I71" s="5">
        <v>21</v>
      </c>
      <c r="J71" s="10" t="s">
        <v>38</v>
      </c>
      <c r="K71" s="205">
        <f t="shared" si="12"/>
        <v>17</v>
      </c>
      <c r="L71" s="10" t="s">
        <v>34</v>
      </c>
      <c r="M71" s="390">
        <v>7405</v>
      </c>
      <c r="N71" s="146">
        <f t="shared" si="13"/>
        <v>8568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5">
        <v>119</v>
      </c>
      <c r="I72" s="5">
        <v>4</v>
      </c>
      <c r="J72" s="10" t="s">
        <v>23</v>
      </c>
      <c r="K72" s="205">
        <f t="shared" si="12"/>
        <v>40</v>
      </c>
      <c r="L72" s="10" t="s">
        <v>2</v>
      </c>
      <c r="M72" s="390">
        <v>7244</v>
      </c>
      <c r="N72" s="146">
        <f t="shared" si="13"/>
        <v>8061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5">
        <v>39</v>
      </c>
      <c r="I73" s="5">
        <v>39</v>
      </c>
      <c r="J73" s="10" t="s">
        <v>53</v>
      </c>
      <c r="K73" s="205">
        <f t="shared" si="12"/>
        <v>33</v>
      </c>
      <c r="L73" s="10" t="s">
        <v>0</v>
      </c>
      <c r="M73" s="390">
        <v>5764</v>
      </c>
      <c r="N73" s="146">
        <f t="shared" si="13"/>
        <v>7542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5">
        <v>38</v>
      </c>
      <c r="I74" s="5">
        <v>27</v>
      </c>
      <c r="J74" s="10" t="s">
        <v>44</v>
      </c>
      <c r="K74" s="205">
        <f t="shared" si="12"/>
        <v>30</v>
      </c>
      <c r="L74" s="131" t="s">
        <v>114</v>
      </c>
      <c r="M74" s="390">
        <v>3752</v>
      </c>
      <c r="N74" s="146">
        <f t="shared" si="13"/>
        <v>4045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5">
        <v>31</v>
      </c>
      <c r="I75" s="5">
        <v>23</v>
      </c>
      <c r="J75" s="10" t="s">
        <v>40</v>
      </c>
      <c r="K75" s="205">
        <f t="shared" si="12"/>
        <v>37</v>
      </c>
      <c r="L75" s="80" t="s">
        <v>51</v>
      </c>
      <c r="M75" s="391">
        <v>3817</v>
      </c>
      <c r="N75" s="146">
        <f t="shared" si="13"/>
        <v>4037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5">
        <v>11</v>
      </c>
      <c r="I76" s="5">
        <v>19</v>
      </c>
      <c r="J76" s="10" t="s">
        <v>36</v>
      </c>
      <c r="K76" s="5"/>
      <c r="L76" s="5" t="s">
        <v>96</v>
      </c>
      <c r="M76" s="392">
        <v>132011</v>
      </c>
      <c r="N76" s="383">
        <f>SUM(H90)</f>
        <v>153176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5">
        <v>10</v>
      </c>
      <c r="I77" s="5">
        <v>11</v>
      </c>
      <c r="J77" s="10" t="s">
        <v>30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6">
        <v>3</v>
      </c>
      <c r="I78" s="5">
        <v>5</v>
      </c>
      <c r="J78" s="10" t="s">
        <v>24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5">
        <v>2</v>
      </c>
      <c r="I79" s="5">
        <v>20</v>
      </c>
      <c r="J79" s="10" t="s">
        <v>37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13">
        <v>0</v>
      </c>
      <c r="I80" s="5">
        <v>2</v>
      </c>
      <c r="J80" s="10" t="s">
        <v>6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6">
        <v>0</v>
      </c>
      <c r="I81" s="5">
        <v>3</v>
      </c>
      <c r="J81" s="10" t="s">
        <v>22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5">
        <v>0</v>
      </c>
      <c r="I82" s="5">
        <v>6</v>
      </c>
      <c r="J82" s="10" t="s">
        <v>25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5">
        <v>0</v>
      </c>
      <c r="I83" s="5">
        <v>7</v>
      </c>
      <c r="J83" s="10" t="s">
        <v>26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5">
        <v>0</v>
      </c>
      <c r="I84" s="5">
        <v>8</v>
      </c>
      <c r="J84" s="10" t="s">
        <v>27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5">
        <v>0</v>
      </c>
      <c r="I85" s="5">
        <v>10</v>
      </c>
      <c r="J85" s="10" t="s">
        <v>29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5">
        <v>0</v>
      </c>
      <c r="I86" s="134">
        <v>12</v>
      </c>
      <c r="J86" s="135" t="s">
        <v>31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5">
        <v>0</v>
      </c>
      <c r="I87" s="5">
        <v>18</v>
      </c>
      <c r="J87" s="10" t="s">
        <v>35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5">
        <v>0</v>
      </c>
      <c r="I88" s="5">
        <v>31</v>
      </c>
      <c r="J88" s="10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5">
        <v>0</v>
      </c>
      <c r="I89" s="5">
        <v>32</v>
      </c>
      <c r="J89" s="10" t="s">
        <v>49</v>
      </c>
      <c r="K89" s="63"/>
      <c r="L89" s="33"/>
    </row>
    <row r="90" spans="8:12" ht="13.5" customHeight="1">
      <c r="H90" s="207">
        <f>SUM(H50:H89)</f>
        <v>153176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zoomScale="75" zoomScaleNormal="75"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46" t="s">
        <v>256</v>
      </c>
      <c r="B1" s="446"/>
      <c r="C1" s="446"/>
      <c r="D1" s="446"/>
      <c r="E1" s="446"/>
      <c r="F1" s="446"/>
      <c r="G1" s="446"/>
      <c r="I1" s="169" t="s">
        <v>106</v>
      </c>
    </row>
    <row r="2" spans="1:12" ht="13.5">
      <c r="A2" s="1"/>
      <c r="B2" s="1"/>
      <c r="C2" s="1"/>
      <c r="D2" s="1"/>
      <c r="E2" s="1"/>
      <c r="F2" s="1"/>
      <c r="G2" s="1"/>
      <c r="I2" s="203" t="s">
        <v>243</v>
      </c>
      <c r="J2" s="264" t="s">
        <v>244</v>
      </c>
      <c r="K2" s="263" t="s">
        <v>245</v>
      </c>
      <c r="L2" s="261" t="s">
        <v>246</v>
      </c>
    </row>
    <row r="3" spans="9:12" ht="13.5">
      <c r="I3" s="44" t="s">
        <v>128</v>
      </c>
      <c r="J3" s="206">
        <v>240588</v>
      </c>
      <c r="K3" s="44" t="s">
        <v>128</v>
      </c>
      <c r="L3" s="218">
        <v>219487</v>
      </c>
    </row>
    <row r="4" spans="9:12" ht="13.5">
      <c r="I4" s="44" t="s">
        <v>206</v>
      </c>
      <c r="J4" s="206">
        <v>89313</v>
      </c>
      <c r="K4" s="44" t="s">
        <v>206</v>
      </c>
      <c r="L4" s="218">
        <v>97912</v>
      </c>
    </row>
    <row r="5" spans="9:12" ht="13.5">
      <c r="I5" s="44" t="s">
        <v>200</v>
      </c>
      <c r="J5" s="206">
        <v>80697</v>
      </c>
      <c r="K5" s="44" t="s">
        <v>200</v>
      </c>
      <c r="L5" s="218">
        <v>84349</v>
      </c>
    </row>
    <row r="6" spans="9:12" ht="13.5">
      <c r="I6" s="44" t="s">
        <v>204</v>
      </c>
      <c r="J6" s="206">
        <v>64556</v>
      </c>
      <c r="K6" s="44" t="s">
        <v>204</v>
      </c>
      <c r="L6" s="218">
        <v>70885</v>
      </c>
    </row>
    <row r="7" spans="9:12" ht="13.5">
      <c r="I7" s="44" t="s">
        <v>203</v>
      </c>
      <c r="J7" s="206">
        <v>62644</v>
      </c>
      <c r="K7" s="44" t="s">
        <v>203</v>
      </c>
      <c r="L7" s="218">
        <v>61349</v>
      </c>
    </row>
    <row r="8" spans="9:12" ht="13.5">
      <c r="I8" s="44" t="s">
        <v>131</v>
      </c>
      <c r="J8" s="206">
        <v>61263</v>
      </c>
      <c r="K8" s="44" t="s">
        <v>131</v>
      </c>
      <c r="L8" s="218">
        <v>56295</v>
      </c>
    </row>
    <row r="9" spans="9:12" ht="13.5">
      <c r="I9" s="44" t="s">
        <v>202</v>
      </c>
      <c r="J9" s="206">
        <v>54511</v>
      </c>
      <c r="K9" s="44" t="s">
        <v>202</v>
      </c>
      <c r="L9" s="218">
        <v>62458</v>
      </c>
    </row>
    <row r="10" spans="9:12" ht="13.5">
      <c r="I10" s="44" t="s">
        <v>219</v>
      </c>
      <c r="J10" s="206">
        <v>49157</v>
      </c>
      <c r="K10" s="44" t="s">
        <v>219</v>
      </c>
      <c r="L10" s="218">
        <v>61433</v>
      </c>
    </row>
    <row r="11" spans="9:12" ht="13.5">
      <c r="I11" s="116" t="s">
        <v>209</v>
      </c>
      <c r="J11" s="206">
        <v>41849</v>
      </c>
      <c r="K11" s="116" t="s">
        <v>209</v>
      </c>
      <c r="L11" s="218">
        <v>48793</v>
      </c>
    </row>
    <row r="12" spans="9:12" ht="14.25" thickBot="1">
      <c r="I12" s="116" t="s">
        <v>217</v>
      </c>
      <c r="J12" s="215">
        <v>40633</v>
      </c>
      <c r="K12" s="116" t="s">
        <v>217</v>
      </c>
      <c r="L12" s="219">
        <v>37868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6" t="s">
        <v>8</v>
      </c>
      <c r="J13" s="221">
        <v>1102478</v>
      </c>
      <c r="K13" s="39" t="s">
        <v>19</v>
      </c>
      <c r="L13" s="223">
        <v>1107169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247</v>
      </c>
      <c r="K23" t="s">
        <v>244</v>
      </c>
      <c r="L23" s="24" t="s">
        <v>99</v>
      </c>
      <c r="M23" s="8"/>
    </row>
    <row r="24" spans="9:14" ht="13.5">
      <c r="I24" s="206">
        <f>SUM(J3)</f>
        <v>240588</v>
      </c>
      <c r="J24" s="44" t="s">
        <v>128</v>
      </c>
      <c r="K24" s="206">
        <f>SUM(I24)</f>
        <v>240588</v>
      </c>
      <c r="L24" s="247">
        <v>243329</v>
      </c>
      <c r="M24" s="163"/>
      <c r="N24" s="1"/>
    </row>
    <row r="25" spans="9:14" ht="13.5">
      <c r="I25" s="206">
        <f aca="true" t="shared" si="0" ref="I25:I33">SUM(J4)</f>
        <v>89313</v>
      </c>
      <c r="J25" s="44" t="s">
        <v>206</v>
      </c>
      <c r="K25" s="206">
        <f aca="true" t="shared" si="1" ref="K25:K33">SUM(I25)</f>
        <v>89313</v>
      </c>
      <c r="L25" s="247">
        <v>84091</v>
      </c>
      <c r="M25" s="229"/>
      <c r="N25" s="1"/>
    </row>
    <row r="26" spans="9:14" ht="13.5">
      <c r="I26" s="206">
        <f t="shared" si="0"/>
        <v>80697</v>
      </c>
      <c r="J26" s="44" t="s">
        <v>200</v>
      </c>
      <c r="K26" s="206">
        <f t="shared" si="1"/>
        <v>80697</v>
      </c>
      <c r="L26" s="247">
        <v>76229</v>
      </c>
      <c r="M26" s="163"/>
      <c r="N26" s="1"/>
    </row>
    <row r="27" spans="9:14" ht="13.5">
      <c r="I27" s="206">
        <f t="shared" si="0"/>
        <v>64556</v>
      </c>
      <c r="J27" s="44" t="s">
        <v>204</v>
      </c>
      <c r="K27" s="206">
        <f t="shared" si="1"/>
        <v>64556</v>
      </c>
      <c r="L27" s="247">
        <v>65409</v>
      </c>
      <c r="M27" s="163"/>
      <c r="N27" s="1"/>
    </row>
    <row r="28" spans="9:14" ht="13.5">
      <c r="I28" s="206">
        <f t="shared" si="0"/>
        <v>62644</v>
      </c>
      <c r="J28" s="44" t="s">
        <v>203</v>
      </c>
      <c r="K28" s="206">
        <f t="shared" si="1"/>
        <v>62644</v>
      </c>
      <c r="L28" s="247">
        <v>58923</v>
      </c>
      <c r="M28" s="163"/>
      <c r="N28" s="2"/>
    </row>
    <row r="29" spans="9:14" ht="13.5">
      <c r="I29" s="206">
        <f t="shared" si="0"/>
        <v>61263</v>
      </c>
      <c r="J29" s="44" t="s">
        <v>131</v>
      </c>
      <c r="K29" s="206">
        <f t="shared" si="1"/>
        <v>61263</v>
      </c>
      <c r="L29" s="247">
        <v>62267</v>
      </c>
      <c r="M29" s="163"/>
      <c r="N29" s="1"/>
    </row>
    <row r="30" spans="9:14" ht="13.5">
      <c r="I30" s="206">
        <f t="shared" si="0"/>
        <v>54511</v>
      </c>
      <c r="J30" s="44" t="s">
        <v>202</v>
      </c>
      <c r="K30" s="206">
        <f t="shared" si="1"/>
        <v>54511</v>
      </c>
      <c r="L30" s="247">
        <v>58172</v>
      </c>
      <c r="M30" s="163"/>
      <c r="N30" s="1"/>
    </row>
    <row r="31" spans="9:14" ht="13.5">
      <c r="I31" s="206">
        <f t="shared" si="0"/>
        <v>49157</v>
      </c>
      <c r="J31" s="44" t="s">
        <v>219</v>
      </c>
      <c r="K31" s="206">
        <f t="shared" si="1"/>
        <v>49157</v>
      </c>
      <c r="L31" s="247">
        <v>48264</v>
      </c>
      <c r="M31" s="163"/>
      <c r="N31" s="1"/>
    </row>
    <row r="32" spans="9:14" ht="13.5">
      <c r="I32" s="206">
        <f t="shared" si="0"/>
        <v>41849</v>
      </c>
      <c r="J32" s="116" t="s">
        <v>209</v>
      </c>
      <c r="K32" s="206">
        <f t="shared" si="1"/>
        <v>41849</v>
      </c>
      <c r="L32" s="248">
        <v>40519</v>
      </c>
      <c r="M32" s="163"/>
      <c r="N32" s="41"/>
    </row>
    <row r="33" spans="9:14" ht="13.5">
      <c r="I33" s="206">
        <f t="shared" si="0"/>
        <v>40633</v>
      </c>
      <c r="J33" s="116" t="s">
        <v>217</v>
      </c>
      <c r="K33" s="206">
        <f t="shared" si="1"/>
        <v>40633</v>
      </c>
      <c r="L33" s="247">
        <v>40016</v>
      </c>
      <c r="M33" s="163"/>
      <c r="N33" s="41"/>
    </row>
    <row r="34" spans="8:12" ht="14.25" thickBot="1">
      <c r="H34" s="8"/>
      <c r="I34" s="216">
        <f>SUM(J13-(I24+I25+I26+I27+I28+I29+I30+I31+I32+I33))</f>
        <v>317267</v>
      </c>
      <c r="J34" s="217" t="s">
        <v>108</v>
      </c>
      <c r="K34" s="216">
        <f>SUM(I34)</f>
        <v>317267</v>
      </c>
      <c r="L34" s="216" t="s">
        <v>130</v>
      </c>
    </row>
    <row r="35" spans="8:12" ht="15.75" thickBot="1" thickTop="1">
      <c r="H35" s="8"/>
      <c r="I35" s="191">
        <f>SUM(I24:I34)</f>
        <v>1102478</v>
      </c>
      <c r="J35" s="242" t="s">
        <v>9</v>
      </c>
      <c r="K35" s="220">
        <f>SUM(J13)</f>
        <v>1102478</v>
      </c>
      <c r="L35" s="246">
        <v>1087459</v>
      </c>
    </row>
    <row r="36" ht="14.25" thickTop="1"/>
    <row r="37" spans="9:11" ht="13.5">
      <c r="I37" s="43" t="s">
        <v>248</v>
      </c>
      <c r="J37" s="43"/>
      <c r="K37" s="43" t="s">
        <v>246</v>
      </c>
    </row>
    <row r="38" spans="9:11" ht="13.5">
      <c r="I38" s="218">
        <f>SUM(L3)</f>
        <v>219487</v>
      </c>
      <c r="J38" s="44" t="s">
        <v>128</v>
      </c>
      <c r="K38" s="218">
        <f>SUM(I38)</f>
        <v>219487</v>
      </c>
    </row>
    <row r="39" spans="9:11" ht="13.5">
      <c r="I39" s="218">
        <f aca="true" t="shared" si="2" ref="I39:I47">SUM(L4)</f>
        <v>97912</v>
      </c>
      <c r="J39" s="44" t="s">
        <v>206</v>
      </c>
      <c r="K39" s="218">
        <f aca="true" t="shared" si="3" ref="K39:K47">SUM(I39)</f>
        <v>97912</v>
      </c>
    </row>
    <row r="40" spans="9:11" ht="13.5">
      <c r="I40" s="218">
        <f t="shared" si="2"/>
        <v>84349</v>
      </c>
      <c r="J40" s="44" t="s">
        <v>200</v>
      </c>
      <c r="K40" s="218">
        <f t="shared" si="3"/>
        <v>84349</v>
      </c>
    </row>
    <row r="41" spans="9:11" ht="13.5">
      <c r="I41" s="218">
        <f t="shared" si="2"/>
        <v>70885</v>
      </c>
      <c r="J41" s="44" t="s">
        <v>204</v>
      </c>
      <c r="K41" s="218">
        <f t="shared" si="3"/>
        <v>70885</v>
      </c>
    </row>
    <row r="42" spans="9:11" ht="13.5">
      <c r="I42" s="218">
        <f t="shared" si="2"/>
        <v>61349</v>
      </c>
      <c r="J42" s="44" t="s">
        <v>203</v>
      </c>
      <c r="K42" s="218">
        <f t="shared" si="3"/>
        <v>61349</v>
      </c>
    </row>
    <row r="43" spans="9:11" ht="13.5">
      <c r="I43" s="218">
        <f>SUM(L8)</f>
        <v>56295</v>
      </c>
      <c r="J43" s="44" t="s">
        <v>131</v>
      </c>
      <c r="K43" s="218">
        <f t="shared" si="3"/>
        <v>56295</v>
      </c>
    </row>
    <row r="44" spans="9:11" ht="13.5">
      <c r="I44" s="218">
        <f t="shared" si="2"/>
        <v>62458</v>
      </c>
      <c r="J44" s="44" t="s">
        <v>202</v>
      </c>
      <c r="K44" s="218">
        <f t="shared" si="3"/>
        <v>62458</v>
      </c>
    </row>
    <row r="45" spans="9:11" ht="13.5">
      <c r="I45" s="218">
        <f>SUM(L10)</f>
        <v>61433</v>
      </c>
      <c r="J45" s="44" t="s">
        <v>219</v>
      </c>
      <c r="K45" s="218">
        <f t="shared" si="3"/>
        <v>61433</v>
      </c>
    </row>
    <row r="46" spans="9:13" ht="13.5">
      <c r="I46" s="218">
        <f t="shared" si="2"/>
        <v>48793</v>
      </c>
      <c r="J46" s="116" t="s">
        <v>209</v>
      </c>
      <c r="K46" s="218">
        <f t="shared" si="3"/>
        <v>48793</v>
      </c>
      <c r="M46" s="8"/>
    </row>
    <row r="47" spans="9:13" ht="14.25" thickBot="1">
      <c r="I47" s="218">
        <f t="shared" si="2"/>
        <v>37868</v>
      </c>
      <c r="J47" s="116" t="s">
        <v>217</v>
      </c>
      <c r="K47" s="218">
        <f t="shared" si="3"/>
        <v>37868</v>
      </c>
      <c r="M47" s="8"/>
    </row>
    <row r="48" spans="9:11" ht="15" thickBot="1" thickTop="1">
      <c r="I48" s="187">
        <f>SUM(L13-(I38+I39+I40+I41+I42+I43+I44+I45+I46+I47))</f>
        <v>306340</v>
      </c>
      <c r="J48" s="217" t="s">
        <v>108</v>
      </c>
      <c r="K48" s="188">
        <f>SUM(I48)</f>
        <v>306340</v>
      </c>
    </row>
    <row r="49" spans="9:12" ht="15" thickBot="1" thickTop="1">
      <c r="I49" s="189">
        <f>SUM(I38:I48)</f>
        <v>1107169</v>
      </c>
      <c r="J49" s="190"/>
      <c r="K49" s="222">
        <f>SUM(L13)</f>
        <v>1107169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7" t="s">
        <v>229</v>
      </c>
      <c r="D51" s="87" t="s">
        <v>175</v>
      </c>
      <c r="E51" s="30" t="s">
        <v>55</v>
      </c>
      <c r="F51" s="30" t="s">
        <v>63</v>
      </c>
      <c r="G51" s="30" t="s">
        <v>120</v>
      </c>
      <c r="I51" s="8"/>
    </row>
    <row r="52" spans="1:11" ht="13.5">
      <c r="A52" s="30">
        <v>1</v>
      </c>
      <c r="B52" s="44" t="s">
        <v>128</v>
      </c>
      <c r="C52" s="6">
        <f aca="true" t="shared" si="4" ref="C52:C62">SUM(J3)</f>
        <v>240588</v>
      </c>
      <c r="D52" s="6">
        <f aca="true" t="shared" si="5" ref="D52:D61">SUM(I38)</f>
        <v>219487</v>
      </c>
      <c r="E52" s="45">
        <f aca="true" t="shared" si="6" ref="E52:E61">SUM(K24/L24*100)</f>
        <v>98.87354158361724</v>
      </c>
      <c r="F52" s="45">
        <f aca="true" t="shared" si="7" ref="F52:F62">SUM(C52/D52*100)</f>
        <v>109.61378122622295</v>
      </c>
      <c r="G52" s="44"/>
      <c r="I52" s="8"/>
      <c r="K52" s="8"/>
    </row>
    <row r="53" spans="1:9" ht="13.5">
      <c r="A53" s="30">
        <v>2</v>
      </c>
      <c r="B53" s="44" t="s">
        <v>206</v>
      </c>
      <c r="C53" s="6">
        <f t="shared" si="4"/>
        <v>89313</v>
      </c>
      <c r="D53" s="6">
        <f t="shared" si="5"/>
        <v>97912</v>
      </c>
      <c r="E53" s="45">
        <f t="shared" si="6"/>
        <v>106.20993923249813</v>
      </c>
      <c r="F53" s="45">
        <f t="shared" si="7"/>
        <v>91.21762398888798</v>
      </c>
      <c r="G53" s="44"/>
      <c r="I53" s="8"/>
    </row>
    <row r="54" spans="1:9" ht="13.5">
      <c r="A54" s="30">
        <v>3</v>
      </c>
      <c r="B54" s="44" t="s">
        <v>200</v>
      </c>
      <c r="C54" s="6">
        <f t="shared" si="4"/>
        <v>80697</v>
      </c>
      <c r="D54" s="6">
        <f t="shared" si="5"/>
        <v>84349</v>
      </c>
      <c r="E54" s="45">
        <f t="shared" si="6"/>
        <v>105.86128638707054</v>
      </c>
      <c r="F54" s="45">
        <f t="shared" si="7"/>
        <v>95.67036953609409</v>
      </c>
      <c r="G54" s="44"/>
      <c r="I54" s="8"/>
    </row>
    <row r="55" spans="1:7" ht="13.5">
      <c r="A55" s="30">
        <v>4</v>
      </c>
      <c r="B55" s="44" t="s">
        <v>204</v>
      </c>
      <c r="C55" s="6">
        <f t="shared" si="4"/>
        <v>64556</v>
      </c>
      <c r="D55" s="6">
        <f t="shared" si="5"/>
        <v>70885</v>
      </c>
      <c r="E55" s="45">
        <f t="shared" si="6"/>
        <v>98.695898117996</v>
      </c>
      <c r="F55" s="45">
        <f t="shared" si="7"/>
        <v>91.07145376313748</v>
      </c>
      <c r="G55" s="44"/>
    </row>
    <row r="56" spans="1:7" ht="13.5">
      <c r="A56" s="30">
        <v>5</v>
      </c>
      <c r="B56" s="44" t="s">
        <v>203</v>
      </c>
      <c r="C56" s="6">
        <f t="shared" si="4"/>
        <v>62644</v>
      </c>
      <c r="D56" s="6">
        <f t="shared" si="5"/>
        <v>61349</v>
      </c>
      <c r="E56" s="45">
        <f t="shared" si="6"/>
        <v>106.31502129898342</v>
      </c>
      <c r="F56" s="45">
        <f t="shared" si="7"/>
        <v>102.11087385287453</v>
      </c>
      <c r="G56" s="44"/>
    </row>
    <row r="57" spans="1:7" ht="13.5">
      <c r="A57" s="30">
        <v>6</v>
      </c>
      <c r="B57" s="44" t="s">
        <v>131</v>
      </c>
      <c r="C57" s="6">
        <f t="shared" si="4"/>
        <v>61263</v>
      </c>
      <c r="D57" s="6">
        <f t="shared" si="5"/>
        <v>56295</v>
      </c>
      <c r="E57" s="45">
        <f t="shared" si="6"/>
        <v>98.38758893153677</v>
      </c>
      <c r="F57" s="45">
        <f t="shared" si="7"/>
        <v>108.82494004796163</v>
      </c>
      <c r="G57" s="44"/>
    </row>
    <row r="58" spans="1:7" ht="13.5">
      <c r="A58" s="30">
        <v>7</v>
      </c>
      <c r="B58" s="44" t="s">
        <v>202</v>
      </c>
      <c r="C58" s="6">
        <f t="shared" si="4"/>
        <v>54511</v>
      </c>
      <c r="D58" s="6">
        <f t="shared" si="5"/>
        <v>62458</v>
      </c>
      <c r="E58" s="45">
        <f t="shared" si="6"/>
        <v>93.70659423777764</v>
      </c>
      <c r="F58" s="45">
        <f t="shared" si="7"/>
        <v>87.27624963975792</v>
      </c>
      <c r="G58" s="44"/>
    </row>
    <row r="59" spans="1:7" ht="13.5">
      <c r="A59" s="30">
        <v>8</v>
      </c>
      <c r="B59" s="44" t="s">
        <v>219</v>
      </c>
      <c r="C59" s="6">
        <f t="shared" si="4"/>
        <v>49157</v>
      </c>
      <c r="D59" s="6">
        <f t="shared" si="5"/>
        <v>61433</v>
      </c>
      <c r="E59" s="45">
        <f t="shared" si="6"/>
        <v>101.85024034477044</v>
      </c>
      <c r="F59" s="45">
        <f t="shared" si="7"/>
        <v>80.01725457001938</v>
      </c>
      <c r="G59" s="44"/>
    </row>
    <row r="60" spans="1:7" ht="13.5">
      <c r="A60" s="30">
        <v>9</v>
      </c>
      <c r="B60" s="116" t="s">
        <v>209</v>
      </c>
      <c r="C60" s="6">
        <f t="shared" si="4"/>
        <v>41849</v>
      </c>
      <c r="D60" s="6">
        <f t="shared" si="5"/>
        <v>48793</v>
      </c>
      <c r="E60" s="45">
        <f t="shared" si="6"/>
        <v>103.28241072089637</v>
      </c>
      <c r="F60" s="45">
        <f t="shared" si="7"/>
        <v>85.76845039247432</v>
      </c>
      <c r="G60" s="44"/>
    </row>
    <row r="61" spans="1:7" ht="14.25" thickBot="1">
      <c r="A61" s="121">
        <v>10</v>
      </c>
      <c r="B61" s="116" t="s">
        <v>217</v>
      </c>
      <c r="C61" s="125">
        <f t="shared" si="4"/>
        <v>40633</v>
      </c>
      <c r="D61" s="125">
        <f t="shared" si="5"/>
        <v>37868</v>
      </c>
      <c r="E61" s="115">
        <f t="shared" si="6"/>
        <v>101.54188324670133</v>
      </c>
      <c r="F61" s="115">
        <f t="shared" si="7"/>
        <v>107.30167951832681</v>
      </c>
      <c r="G61" s="116"/>
    </row>
    <row r="62" spans="1:7" ht="14.25" thickTop="1">
      <c r="A62" s="240"/>
      <c r="B62" s="198" t="s">
        <v>119</v>
      </c>
      <c r="C62" s="241">
        <f t="shared" si="4"/>
        <v>1102478</v>
      </c>
      <c r="D62" s="241">
        <f>SUM(L13)</f>
        <v>1107169</v>
      </c>
      <c r="E62" s="243">
        <f>SUM(C62/L35)*100</f>
        <v>101.38110954068154</v>
      </c>
      <c r="F62" s="243">
        <f t="shared" si="7"/>
        <v>99.57630677882058</v>
      </c>
      <c r="G62" s="258">
        <v>65.8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2007-03-29T00:37:44Z</cp:lastPrinted>
  <dcterms:created xsi:type="dcterms:W3CDTF">2004-08-12T01:21:30Z</dcterms:created>
  <dcterms:modified xsi:type="dcterms:W3CDTF">2007-04-06T00:22:49Z</dcterms:modified>
  <cp:category/>
  <cp:version/>
  <cp:contentType/>
  <cp:contentStatus/>
</cp:coreProperties>
</file>