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2">'2・使用状況'!$A$1:$I$60</definedName>
    <definedName name="_xlnm.Print_Area" localSheetId="4">'4・入庫高'!$A$1:$G$63</definedName>
    <definedName name="_xlnm.Print_Area" localSheetId="5">'5・東部・富士'!$A$1:$G$68</definedName>
    <definedName name="_xlnm.Print_Area" localSheetId="6">'6・清水・静岡'!$A$1:$G$66</definedName>
    <definedName name="_xlnm.Print_Area" localSheetId="7">'7・駿遠・西部'!$A$1:$G$67</definedName>
    <definedName name="_xlnm.Print_Area" localSheetId="8">'8・保管残高'!$A$1:$G$62</definedName>
  </definedNames>
  <calcPr fullCalcOnLoad="1"/>
</workbook>
</file>

<file path=xl/sharedStrings.xml><?xml version="1.0" encoding="utf-8"?>
<sst xmlns="http://schemas.openxmlformats.org/spreadsheetml/2006/main" count="1197" uniqueCount="266">
  <si>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</si>
  <si>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</si>
  <si>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</si>
  <si>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</si>
  <si>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</si>
  <si>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</si>
  <si>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</si>
  <si>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</si>
  <si>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</si>
  <si>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</si>
  <si>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</si>
  <si>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</si>
  <si>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</si>
  <si>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</si>
  <si>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</si>
  <si>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</si>
  <si>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</si>
  <si>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</si>
  <si>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</si>
  <si>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</si>
  <si>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</si>
  <si>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</si>
  <si>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</si>
  <si>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</si>
  <si>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</si>
  <si>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</si>
  <si>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</si>
  <si>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</si>
  <si>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</si>
  <si>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</si>
  <si>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</si>
  <si>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</si>
  <si>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</si>
  <si>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</si>
  <si>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</si>
  <si>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</si>
  <si>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</si>
  <si>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</si>
  <si>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</si>
  <si>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</si>
  <si>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</si>
  <si>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</si>
  <si>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</si>
  <si>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</si>
  <si>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</si>
  <si>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</si>
  <si>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</si>
  <si>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</si>
  <si>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</si>
  <si>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</si>
  <si>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</si>
  <si>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</si>
  <si>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</si>
  <si>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</si>
  <si>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</si>
  <si>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</si>
  <si>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</si>
  <si>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</si>
  <si>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</si>
  <si>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</si>
  <si>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</si>
  <si>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</si>
  <si>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</si>
  <si>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</si>
  <si>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</si>
  <si>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</si>
  <si>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</si>
  <si>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</si>
  <si>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</si>
  <si>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</si>
  <si>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</si>
  <si>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</si>
  <si>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</si>
  <si>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</si>
  <si>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</si>
  <si>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</si>
  <si>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</si>
  <si>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</si>
  <si>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</si>
  <si>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</si>
  <si>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</si>
  <si>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</si>
  <si>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</si>
  <si>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</si>
  <si>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</si>
  <si>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</si>
  <si>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</si>
  <si>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</si>
  <si>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</si>
  <si>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</si>
  <si>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</si>
  <si>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</si>
  <si>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</si>
  <si>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</si>
  <si>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</si>
  <si>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</si>
  <si>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</si>
  <si>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</si>
  <si>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</si>
  <si>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</si>
  <si>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</si>
  <si>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</si>
  <si>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</si>
  <si>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</si>
  <si>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</si>
  <si>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</si>
  <si>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</si>
  <si>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</si>
  <si>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</si>
  <si>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</si>
  <si>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</si>
  <si>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</si>
  <si>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</si>
  <si>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</si>
  <si>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</si>
  <si>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</si>
  <si>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</si>
  <si>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</si>
  <si>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</si>
  <si>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</si>
  <si>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</si>
  <si>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</si>
  <si>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</si>
  <si>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</si>
  <si>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</si>
  <si>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</si>
  <si>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</si>
  <si>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</si>
  <si>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</si>
  <si>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</si>
  <si>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</si>
  <si>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</si>
  <si>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</si>
  <si>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</si>
  <si>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</si>
  <si>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</si>
  <si>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</si>
  <si>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</si>
  <si>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</si>
  <si>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</si>
  <si>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</si>
  <si>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</si>
  <si>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</si>
  <si>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</si>
  <si>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</si>
  <si>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</si>
  <si>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</si>
  <si>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</si>
  <si>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</si>
  <si>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</si>
  <si>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電気機械</t>
  </si>
  <si>
    <t>前月</t>
  </si>
  <si>
    <t>１７年</t>
  </si>
  <si>
    <t>１８年</t>
  </si>
  <si>
    <t>１7年（値）</t>
  </si>
  <si>
    <t>１7年（％）</t>
  </si>
  <si>
    <t>平成１7年</t>
  </si>
  <si>
    <t>その他の食料工業品</t>
  </si>
  <si>
    <t>飲料</t>
  </si>
  <si>
    <t>平成１8年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</si>
  <si>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</si>
  <si>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</si>
  <si>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</si>
  <si>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</si>
  <si>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</si>
  <si>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</si>
  <si>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</si>
  <si>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</si>
  <si>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</si>
  <si>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</si>
  <si>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</si>
  <si>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</si>
  <si>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</si>
  <si>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</si>
  <si>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</si>
  <si>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</si>
  <si>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</si>
  <si>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</si>
  <si>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</si>
  <si>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</si>
  <si>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</si>
  <si>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</si>
  <si>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</si>
  <si>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</si>
  <si>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</si>
  <si>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</si>
  <si>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</si>
  <si>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</si>
  <si>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</si>
  <si>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</si>
  <si>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</si>
  <si>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</si>
  <si>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</si>
  <si>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</si>
  <si>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</si>
  <si>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</si>
  <si>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</si>
  <si>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</si>
  <si>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</si>
  <si>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</si>
  <si>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</si>
  <si>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</si>
  <si>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</si>
  <si>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</si>
  <si>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</si>
  <si>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</si>
  <si>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</si>
  <si>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</si>
  <si>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</si>
  <si>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</si>
  <si>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</si>
  <si>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</si>
  <si>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</si>
  <si>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</si>
  <si>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</si>
  <si>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</si>
  <si>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</si>
  <si>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</si>
  <si>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</si>
  <si>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</si>
  <si>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</si>
  <si>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</si>
  <si>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</si>
  <si>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</si>
  <si>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</si>
  <si>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</si>
  <si>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</si>
  <si>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</si>
  <si>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</si>
  <si>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</si>
  <si>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</si>
  <si>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</si>
  <si>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</si>
  <si>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</si>
  <si>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</si>
  <si>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</si>
  <si>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</si>
  <si>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</si>
  <si>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</si>
  <si>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</si>
  <si>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</si>
  <si>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</si>
  <si>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</si>
  <si>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</si>
  <si>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</si>
  <si>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</si>
  <si>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</si>
  <si>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</si>
  <si>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</si>
  <si>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</si>
  <si>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その他の織物</t>
  </si>
  <si>
    <t>ゴム製品</t>
  </si>
  <si>
    <t>その他の機械</t>
  </si>
  <si>
    <t>会員数</t>
  </si>
  <si>
    <t>-1-</t>
  </si>
  <si>
    <t>（平成１8年12月分倉庫統計）</t>
  </si>
  <si>
    <t>平成18年12月</t>
  </si>
  <si>
    <t>4，681　㎡</t>
  </si>
  <si>
    <r>
      <t>97，999 m</t>
    </r>
    <r>
      <rPr>
        <sz val="8"/>
        <rFont val="ＭＳ Ｐゴシック"/>
        <family val="3"/>
      </rPr>
      <t>3</t>
    </r>
  </si>
  <si>
    <t>6，438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</si>
  <si>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</si>
  <si>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平成１８年１2月末上位１０品目保管残高（県合計）　　　　　　　　　　静岡県倉庫協会</t>
  </si>
  <si>
    <t>その他の窯業品</t>
  </si>
  <si>
    <t>平成15年</t>
  </si>
  <si>
    <t>平成14年</t>
  </si>
  <si>
    <t>平成17年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</si>
</sst>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15.7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15"/>
      <name val="ＭＳ Ｐゴシック"/>
      <family val="3"/>
    </font>
    <font>
      <sz val="9.75"/>
      <name val="ＭＳ Ｐゴシック"/>
      <family val="3"/>
    </font>
    <font>
      <sz val="16.75"/>
      <name val="ＭＳ Ｐゴシック"/>
      <family val="3"/>
    </font>
    <font>
      <sz val="14.7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3" fillId="0" borderId="1" xfId="16" applyFont="1" applyBorder="1" applyAlignment="1">
      <alignment/>
    </xf>
    <xf numFmtId="38" fontId="33" fillId="0" borderId="1" xfId="16" applyFont="1" applyFill="1" applyBorder="1" applyAlignment="1">
      <alignment/>
    </xf>
    <xf numFmtId="0" fontId="34" fillId="0" borderId="0" xfId="0" applyFont="1" applyAlignment="1">
      <alignment/>
    </xf>
    <xf numFmtId="38" fontId="34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38" fontId="33" fillId="0" borderId="12" xfId="16" applyFont="1" applyFill="1" applyBorder="1" applyAlignment="1">
      <alignment/>
    </xf>
    <xf numFmtId="38" fontId="33" fillId="0" borderId="16" xfId="16" applyFont="1" applyFill="1" applyBorder="1" applyAlignment="1">
      <alignment/>
    </xf>
    <xf numFmtId="38" fontId="33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38" fontId="33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7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0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3" fillId="8" borderId="1" xfId="0" applyFon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1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3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8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distributed"/>
    </xf>
    <xf numFmtId="0" fontId="51" fillId="0" borderId="35" xfId="0" applyFont="1" applyBorder="1" applyAlignment="1">
      <alignment/>
    </xf>
    <xf numFmtId="0" fontId="51" fillId="0" borderId="0" xfId="0" applyFont="1" applyAlignment="1">
      <alignment/>
    </xf>
    <xf numFmtId="58" fontId="53" fillId="0" borderId="14" xfId="0" applyNumberFormat="1" applyFont="1" applyBorder="1" applyAlignment="1">
      <alignment/>
    </xf>
    <xf numFmtId="58" fontId="53" fillId="0" borderId="0" xfId="0" applyNumberFormat="1" applyFont="1" applyBorder="1" applyAlignment="1">
      <alignment/>
    </xf>
    <xf numFmtId="58" fontId="53" fillId="0" borderId="35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5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0" xfId="0" applyFont="1" applyFill="1" applyAlignment="1">
      <alignment horizontal="left"/>
    </xf>
    <xf numFmtId="58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48" fillId="0" borderId="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8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58" fontId="53" fillId="0" borderId="0" xfId="0" applyNumberFormat="1" applyFont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8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1" fillId="0" borderId="9" xfId="0" applyFont="1" applyBorder="1" applyAlignment="1">
      <alignment/>
    </xf>
    <xf numFmtId="0" fontId="51" fillId="0" borderId="36" xfId="0" applyFont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51" fillId="0" borderId="36" xfId="0" applyFont="1" applyBorder="1" applyAlignment="1">
      <alignment/>
    </xf>
    <xf numFmtId="0" fontId="51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2" xfId="0" applyNumberFormat="1" applyFill="1" applyBorder="1" applyAlignment="1">
      <alignment/>
    </xf>
    <xf numFmtId="0" fontId="0" fillId="6" borderId="32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5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1" xfId="16" applyBorder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34" fillId="0" borderId="1" xfId="16" applyFont="1" applyBorder="1" applyAlignment="1">
      <alignment horizontal="right"/>
    </xf>
    <xf numFmtId="38" fontId="34" fillId="0" borderId="2" xfId="16" applyFont="1" applyBorder="1" applyAlignment="1">
      <alignment horizontal="right"/>
    </xf>
    <xf numFmtId="38" fontId="34" fillId="0" borderId="37" xfId="16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38" fontId="0" fillId="0" borderId="16" xfId="16" applyBorder="1" applyAlignment="1">
      <alignment/>
    </xf>
    <xf numFmtId="38" fontId="0" fillId="0" borderId="26" xfId="16" applyBorder="1" applyAlignment="1">
      <alignment/>
    </xf>
    <xf numFmtId="0" fontId="0" fillId="0" borderId="1" xfId="0" applyBorder="1" applyAlignment="1">
      <alignment horizontal="distributed"/>
    </xf>
    <xf numFmtId="183" fontId="2" fillId="0" borderId="0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/>
    </xf>
    <xf numFmtId="38" fontId="0" fillId="0" borderId="13" xfId="16" applyFont="1" applyFill="1" applyBorder="1" applyAlignment="1">
      <alignment/>
    </xf>
    <xf numFmtId="38" fontId="0" fillId="0" borderId="2" xfId="16" applyBorder="1" applyAlignment="1">
      <alignment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7" fillId="3" borderId="1" xfId="16" applyFont="1" applyFill="1" applyBorder="1" applyAlignment="1">
      <alignment/>
    </xf>
    <xf numFmtId="38" fontId="37" fillId="3" borderId="12" xfId="16" applyFont="1" applyFill="1" applyBorder="1" applyAlignment="1">
      <alignment/>
    </xf>
    <xf numFmtId="38" fontId="37" fillId="3" borderId="37" xfId="16" applyFont="1" applyFill="1" applyBorder="1" applyAlignment="1">
      <alignment/>
    </xf>
    <xf numFmtId="38" fontId="20" fillId="8" borderId="12" xfId="16" applyFont="1" applyFill="1" applyBorder="1" applyAlignment="1">
      <alignment/>
    </xf>
    <xf numFmtId="38" fontId="20" fillId="8" borderId="1" xfId="16" applyFont="1" applyFill="1" applyBorder="1" applyAlignment="1">
      <alignment/>
    </xf>
    <xf numFmtId="38" fontId="20" fillId="8" borderId="13" xfId="16" applyFont="1" applyFill="1" applyBorder="1" applyAlignment="1">
      <alignment/>
    </xf>
    <xf numFmtId="0" fontId="33" fillId="3" borderId="1" xfId="0" applyFont="1" applyFill="1" applyBorder="1" applyAlignment="1">
      <alignment/>
    </xf>
    <xf numFmtId="38" fontId="33" fillId="3" borderId="1" xfId="16" applyFont="1" applyFill="1" applyBorder="1" applyAlignment="1">
      <alignment/>
    </xf>
    <xf numFmtId="38" fontId="33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7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4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40" fillId="3" borderId="4" xfId="16" applyFont="1" applyFill="1" applyBorder="1" applyAlignment="1">
      <alignment/>
    </xf>
    <xf numFmtId="38" fontId="40" fillId="3" borderId="9" xfId="16" applyFont="1" applyFill="1" applyBorder="1" applyAlignment="1">
      <alignment/>
    </xf>
    <xf numFmtId="38" fontId="40" fillId="3" borderId="5" xfId="16" applyFont="1" applyFill="1" applyBorder="1" applyAlignment="1">
      <alignment/>
    </xf>
    <xf numFmtId="38" fontId="40" fillId="3" borderId="1" xfId="16" applyFont="1" applyFill="1" applyBorder="1" applyAlignment="1">
      <alignment/>
    </xf>
    <xf numFmtId="0" fontId="49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50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65775069"/>
        <c:axId val="55104710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26180343"/>
        <c:axId val="34296496"/>
      </c:lineChart>
      <c:catAx>
        <c:axId val="2618034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96496"/>
        <c:crossesAt val="100"/>
        <c:auto val="1"/>
        <c:lblOffset val="100"/>
        <c:noMultiLvlLbl val="0"/>
      </c:catAx>
      <c:valAx>
        <c:axId val="34296496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At val="1"/>
        <c:crossBetween val="between"/>
        <c:dispUnits/>
        <c:majorUnit val="10"/>
        <c:minorUnit val="2"/>
      </c:valAx>
      <c:catAx>
        <c:axId val="65775069"/>
        <c:scaling>
          <c:orientation val="minMax"/>
        </c:scaling>
        <c:axPos val="b"/>
        <c:delete val="1"/>
        <c:majorTickMark val="in"/>
        <c:minorTickMark val="none"/>
        <c:tickLblPos val="nextTo"/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506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東部支部平成１8年12月入庫高上位１０品目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5"/>
          <c:y val="0.195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/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/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25"/>
          <c:y val="0.14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清水支部平成１8年12月入庫高上位１０品目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6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1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/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/>
            </c:numRef>
          </c:val>
        </c:ser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15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75"/>
          <c:y val="0.132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西部支部平成１8年12月入庫高上位１０品目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27415381"/>
        <c:axId val="45411838"/>
      </c:bar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15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6053359"/>
        <c:axId val="54480232"/>
      </c:barChart>
      <c:catAx>
        <c:axId val="605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5"/>
          <c:y val="0.055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平成１7年12月保管残高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675"/>
          <c:h val="0.769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平成１8年12月保管残高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東部支部平成１8年12月保管残高上位１０品目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993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0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1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/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/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"/>
          <c:y val="0.1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清水支部平成18年12月保管残高上位１０品目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4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226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駿遠支部平成18年12月保管残高上位１０品目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23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西部支部平成18年12月保管残高上位１０品目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085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97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44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30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01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平成1８年１2月倉庫使用状況(1～3類）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7"/>
          <c:w val="1"/>
          <c:h val="0.8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0233009"/>
        <c:axId val="26552762"/>
      </c:bar3D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3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5"/>
          <c:y val="0.120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/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9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987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20101921"/>
        <c:axId val="46699562"/>
      </c:lineChart>
      <c:catAx>
        <c:axId val="20101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19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7642875"/>
        <c:axId val="24568148"/>
      </c:lineChart>
      <c:catAx>
        <c:axId val="176428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428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6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21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5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723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5126"/>
        <c:crosses val="autoZero"/>
        <c:auto val="1"/>
        <c:lblOffset val="100"/>
        <c:noMultiLvlLbl val="0"/>
      </c:catAx>
      <c:valAx>
        <c:axId val="2752512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8450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2704"/>
        <c:crosses val="autoZero"/>
        <c:auto val="1"/>
        <c:lblOffset val="100"/>
        <c:noMultiLvlLbl val="0"/>
      </c:catAx>
      <c:valAx>
        <c:axId val="1494270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95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757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82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775"/>
          <c:w val="0.9962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0324"/>
        <c:crosses val="autoZero"/>
        <c:auto val="1"/>
        <c:lblOffset val="100"/>
        <c:noMultiLvlLbl val="0"/>
      </c:catAx>
      <c:valAx>
        <c:axId val="6014032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533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15"/>
          <c:w val="0.986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8046"/>
        <c:crosses val="autoZero"/>
        <c:auto val="1"/>
        <c:lblOffset val="100"/>
        <c:noMultiLvlLbl val="0"/>
      </c:catAx>
      <c:valAx>
        <c:axId val="3952804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0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1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/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5128"/>
        <c:crosses val="autoZero"/>
        <c:auto val="1"/>
        <c:lblOffset val="100"/>
        <c:noMultiLvlLbl val="0"/>
      </c:catAx>
      <c:valAx>
        <c:axId val="47655128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080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5"/>
          <c:w val="0.965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0757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832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/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/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/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/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/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1087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25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272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725"/>
          <c:w val="0.91475"/>
          <c:h val="0.720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"/>
          <c:w val="0.8885"/>
          <c:h val="0.750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0.485</cdr:y>
    </cdr:from>
    <cdr:to>
      <cdr:x>0.63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740,660トン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767，182トン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</cdr:y>
    </cdr:from>
    <cdr:to>
      <cdr:x>0.92825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0.01375</cdr:y>
    </cdr:from>
    <cdr:to>
      <cdr:x>0.9205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38100"/>
          <a:ext cx="647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0.00575</cdr:y>
    </cdr:from>
    <cdr:to>
      <cdr:x>0.98225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0.01575</cdr:y>
    </cdr:from>
    <cdr:to>
      <cdr:x>0.9215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5924550" y="47625"/>
          <a:ext cx="647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0.00875</cdr:y>
    </cdr:from>
    <cdr:to>
      <cdr:x>0.941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0.0875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平成18年12月所管面積（1～3類）と保管残高・会員数の推移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0.121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0.20175</cdr:y>
    </cdr:from>
    <cdr:to>
      <cdr:x>0.71175</cdr:x>
      <cdr:y>0.2695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162050"/>
          <a:ext cx="2438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0.77475</cdr:y>
    </cdr:from>
    <cdr:to>
      <cdr:x>0.857</cdr:x>
      <cdr:y>0.8165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445770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0.12075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</cdr:y>
    </cdr:from>
    <cdr:to>
      <cdr:x>0.9795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1，084，155トン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1，033，958トン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0.01375</cdr:y>
    </cdr:from>
    <cdr:to>
      <cdr:x>0.89825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38100"/>
          <a:ext cx="6096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0.8045</cdr:x>
      <cdr:y>0</cdr:y>
    </cdr:from>
    <cdr:to>
      <cdr:x>0.9565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</cdr:y>
    </cdr:from>
    <cdr:to>
      <cdr:x>0.975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0.68425</cdr:y>
    </cdr:from>
    <cdr:to>
      <cdr:x>1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704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0.92725</cdr:x>
      <cdr:y>0.4865</cdr:y>
    </cdr:from>
    <cdr:to>
      <cdr:x>1</cdr:x>
      <cdr:y>0.55875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0.92725</cdr:x>
      <cdr:y>0.52925</cdr:y>
    </cdr:from>
    <cdr:to>
      <cdr:x>1</cdr:x>
      <cdr:y>0.6015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323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0.92725</cdr:x>
      <cdr:y>0.622</cdr:y>
    </cdr:from>
    <cdr:to>
      <cdr:x>1</cdr:x>
      <cdr:y>0.69425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</cdr:y>
    </cdr:from>
    <cdr:to>
      <cdr:x>0.99925</cdr:x>
      <cdr:y>0.0875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0.57175</cdr:y>
    </cdr:from>
    <cdr:to>
      <cdr:x>1</cdr:x>
      <cdr:y>0.644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28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0.59125</cdr:y>
    </cdr:from>
    <cdr:to>
      <cdr:x>1</cdr:x>
      <cdr:y>0.656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0.9225</cdr:x>
      <cdr:y>0.5285</cdr:y>
    </cdr:from>
    <cdr:to>
      <cdr:x>0.996</cdr:x>
      <cdr:y>0.59325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0.43325</cdr:y>
    </cdr:from>
    <cdr:to>
      <cdr:x>1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0.927</cdr:x>
      <cdr:y>0.48275</cdr:y>
    </cdr:from>
    <cdr:to>
      <cdr:x>1</cdr:x>
      <cdr:y>0.5475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0.83775</cdr:x>
      <cdr:y>0.025</cdr:y>
    </cdr:from>
    <cdr:to>
      <cdr:x>0.982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2960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0.65475</cdr:y>
    </cdr:from>
    <cdr:to>
      <cdr:x>1</cdr:x>
      <cdr:y>0.7195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0.629</cdr:y>
    </cdr:from>
    <cdr:to>
      <cdr:x>1</cdr:x>
      <cdr:y>0.68675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76212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0.944</cdr:x>
      <cdr:y>0.438</cdr:y>
    </cdr:from>
    <cdr:to>
      <cdr:x>1</cdr:x>
      <cdr:y>0.5025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0.944</cdr:x>
      <cdr:y>0.49375</cdr:y>
    </cdr:from>
    <cdr:to>
      <cdr:x>1</cdr:x>
      <cdr:y>0.55825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0.944</cdr:x>
      <cdr:y>0.5615</cdr:y>
    </cdr:from>
    <cdr:to>
      <cdr:x>1</cdr:x>
      <cdr:y>0.626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0.021</cdr:y>
    </cdr:from>
    <cdr:to>
      <cdr:x>0.9915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0.38975</cdr:y>
    </cdr:from>
    <cdr:to>
      <cdr:x>1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0.6905</cdr:y>
    </cdr:from>
    <cdr:to>
      <cdr:x>1</cdr:x>
      <cdr:y>0.7535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1981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670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0.75625</cdr:y>
    </cdr:from>
    <cdr:to>
      <cdr:x>1</cdr:x>
      <cdr:y>0.81925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2171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0.948</cdr:x>
      <cdr:y>0.542</cdr:y>
    </cdr:from>
    <cdr:to>
      <cdr:x>1</cdr:x>
      <cdr:y>0.6015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5525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0.948</cdr:x>
      <cdr:y>0.64</cdr:y>
    </cdr:from>
    <cdr:to>
      <cdr:x>1</cdr:x>
      <cdr:y>0.71625</cdr:y>
    </cdr:to>
    <cdr:sp>
      <cdr:nvSpPr>
        <cdr:cNvPr id="5" name="TextBox 5"/>
        <cdr:cNvSpPr txBox="1">
          <a:spLocks noChangeArrowheads="1"/>
        </cdr:cNvSpPr>
      </cdr:nvSpPr>
      <cdr:spPr>
        <a:xfrm>
          <a:off x="7115175" y="18383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0.9705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200775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0.94425</cdr:x>
      <cdr:y>0.58525</cdr:y>
    </cdr:from>
    <cdr:to>
      <cdr:x>1</cdr:x>
      <cdr:y>0.64825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0.5255</cdr:y>
    </cdr:from>
    <cdr:to>
      <cdr:x>0.9965</cdr:x>
      <cdr:y>0.5935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0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28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0.6225</cdr:y>
    </cdr:from>
    <cdr:to>
      <cdr:x>0.9965</cdr:x>
      <cdr:y>0.6905</cdr:y>
    </cdr:to>
    <cdr:sp>
      <cdr:nvSpPr>
        <cdr:cNvPr id="3" name="TextBox 4"/>
        <cdr:cNvSpPr txBox="1">
          <a:spLocks noChangeArrowheads="1"/>
        </cdr:cNvSpPr>
      </cdr:nvSpPr>
      <cdr:spPr>
        <a:xfrm>
          <a:off x="695325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0.92325</cdr:x>
      <cdr:y>0.6665</cdr:y>
    </cdr:from>
    <cdr:to>
      <cdr:x>0.9965</cdr:x>
      <cdr:y>0.7345</cdr:y>
    </cdr:to>
    <cdr:sp>
      <cdr:nvSpPr>
        <cdr:cNvPr id="4" name="TextBox 5"/>
        <cdr:cNvSpPr txBox="1">
          <a:spLocks noChangeArrowheads="1"/>
        </cdr:cNvSpPr>
      </cdr:nvSpPr>
      <cdr:spPr>
        <a:xfrm>
          <a:off x="6953250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0.852</cdr:x>
      <cdr:y>0</cdr:y>
    </cdr:from>
    <cdr:to>
      <cdr:x>0.996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410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0.92325</cdr:x>
      <cdr:y>0.5735</cdr:y>
    </cdr:from>
    <cdr:to>
      <cdr:x>0.9965</cdr:x>
      <cdr:y>0.6415</cdr:y>
    </cdr:to>
    <cdr:sp>
      <cdr:nvSpPr>
        <cdr:cNvPr id="6" name="TextBox 7"/>
        <cdr:cNvSpPr txBox="1">
          <a:spLocks noChangeArrowheads="1"/>
        </cdr:cNvSpPr>
      </cdr:nvSpPr>
      <cdr:spPr>
        <a:xfrm>
          <a:off x="6953250" y="1524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0.91125</cdr:x>
      <cdr:y>0.4735</cdr:y>
    </cdr:from>
    <cdr:to>
      <cdr:x>1</cdr:x>
      <cdr:y>0.54875</cdr:y>
    </cdr:to>
    <cdr:sp>
      <cdr:nvSpPr>
        <cdr:cNvPr id="7" name="TextBox 8"/>
        <cdr:cNvSpPr txBox="1">
          <a:spLocks noChangeArrowheads="1"/>
        </cdr:cNvSpPr>
      </cdr:nvSpPr>
      <cdr:spPr>
        <a:xfrm>
          <a:off x="6858000" y="1257300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２,０３９,９３９㎡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平成１8年12月所管面積（1～3類）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0.64625</cdr:y>
    </cdr:from>
    <cdr:to>
      <cdr:x>1</cdr:x>
      <cdr:y>0.71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828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0.94275</cdr:x>
      <cdr:y>0.45475</cdr:y>
    </cdr:from>
    <cdr:to>
      <cdr:x>1</cdr:x>
      <cdr:y>0.5185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0.94275</cdr:x>
      <cdr:y>0.536</cdr:y>
    </cdr:from>
    <cdr:to>
      <cdr:x>1</cdr:x>
      <cdr:y>0.59975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514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0.94275</cdr:x>
      <cdr:y>0.71175</cdr:y>
    </cdr:from>
    <cdr:to>
      <cdr:x>1</cdr:x>
      <cdr:y>0.7755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2019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0.0315</cdr:y>
    </cdr:from>
    <cdr:to>
      <cdr:x>0.99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0.6085</cdr:y>
    </cdr:from>
    <cdr:to>
      <cdr:x>1</cdr:x>
      <cdr:y>0.67225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724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0.007</cdr:y>
    </cdr:from>
    <cdr:to>
      <cdr:x>0.9875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0.9215</cdr:x>
      <cdr:y>0.543</cdr:y>
    </cdr:from>
    <cdr:to>
      <cdr:x>0.98925</cdr:x>
      <cdr:y>0.60925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476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0.9215</cdr:x>
      <cdr:y>0.7625</cdr:y>
    </cdr:from>
    <cdr:to>
      <cdr:x>0.99175</cdr:x>
      <cdr:y>0.82875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000875" y="2076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0.933</cdr:x>
      <cdr:y>0.608</cdr:y>
    </cdr:from>
    <cdr:to>
      <cdr:x>1</cdr:x>
      <cdr:y>0.67425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0.6725</cdr:y>
    </cdr:from>
    <cdr:to>
      <cdr:x>1</cdr:x>
      <cdr:y>0.73875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0.93025</cdr:x>
      <cdr:y>0.7225</cdr:y>
    </cdr:from>
    <cdr:to>
      <cdr:x>1</cdr:x>
      <cdr:y>0.78875</cdr:y>
    </cdr:to>
    <cdr:sp>
      <cdr:nvSpPr>
        <cdr:cNvPr id="9" name="TextBox 9"/>
        <cdr:cNvSpPr txBox="1">
          <a:spLocks noChangeArrowheads="1"/>
        </cdr:cNvSpPr>
      </cdr:nvSpPr>
      <cdr:spPr>
        <a:xfrm>
          <a:off x="7067550" y="19716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0.00375</cdr:y>
    </cdr:from>
    <cdr:to>
      <cdr:x>0.97375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0.9275</cdr:x>
      <cdr:y>0.602</cdr:y>
    </cdr:from>
    <cdr:to>
      <cdr:x>0.99525</cdr:x>
      <cdr:y>0.66925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0" y="1619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0.4595</cdr:y>
    </cdr:from>
    <cdr:to>
      <cdr:x>1</cdr:x>
      <cdr:y>0.52675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382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0.9275</cdr:x>
      <cdr:y>0.49275</cdr:y>
    </cdr:from>
    <cdr:to>
      <cdr:x>0.99525</cdr:x>
      <cdr:y>0.56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0" y="1323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0.9275</cdr:x>
      <cdr:y>0.53675</cdr:y>
    </cdr:from>
    <cdr:to>
      <cdr:x>1</cdr:x>
      <cdr:y>0.604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0.031</cdr:y>
    </cdr:from>
    <cdr:to>
      <cdr:x>0.92625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76200"/>
          <a:ext cx="647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0.9355</cdr:x>
      <cdr:y>0.565</cdr:y>
    </cdr:from>
    <cdr:to>
      <cdr:x>0.97675</cdr:x>
      <cdr:y>0.6065</cdr:y>
    </cdr:to>
    <cdr:sp>
      <cdr:nvSpPr>
        <cdr:cNvPr id="2" name="TextBox 2"/>
        <cdr:cNvSpPr txBox="1">
          <a:spLocks noChangeArrowheads="1"/>
        </cdr:cNvSpPr>
      </cdr:nvSpPr>
      <cdr:spPr>
        <a:xfrm>
          <a:off x="7115175" y="1552575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476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0.9365</cdr:x>
      <cdr:y>0.668</cdr:y>
    </cdr:from>
    <cdr:to>
      <cdr:x>0.9765</cdr:x>
      <cdr:y>0.706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8383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0.9365</cdr:x>
      <cdr:y>0.62775</cdr:y>
    </cdr:from>
    <cdr:to>
      <cdr:x>0.9765</cdr:x>
      <cdr:y>0.66575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7240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0.9365</cdr:x>
      <cdr:y>0.759</cdr:y>
    </cdr:from>
    <cdr:to>
      <cdr:x>0.9765</cdr:x>
      <cdr:y>0.797</cdr:y>
    </cdr:to>
    <cdr:sp>
      <cdr:nvSpPr>
        <cdr:cNvPr id="6" name="TextBox 6"/>
        <cdr:cNvSpPr txBox="1">
          <a:spLocks noChangeArrowheads="1"/>
        </cdr:cNvSpPr>
      </cdr:nvSpPr>
      <cdr:spPr>
        <a:xfrm>
          <a:off x="7124700" y="208597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0.9365</cdr:x>
      <cdr:y>0.73375</cdr:y>
    </cdr:from>
    <cdr:to>
      <cdr:x>0.9765</cdr:x>
      <cdr:y>0.77175</cdr:y>
    </cdr:to>
    <cdr:sp>
      <cdr:nvSpPr>
        <cdr:cNvPr id="7" name="TextBox 7"/>
        <cdr:cNvSpPr txBox="1">
          <a:spLocks noChangeArrowheads="1"/>
        </cdr:cNvSpPr>
      </cdr:nvSpPr>
      <cdr:spPr>
        <a:xfrm>
          <a:off x="7124700" y="2019300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0.57275</cdr:y>
    </cdr:from>
    <cdr:to>
      <cdr:x>0.9885</cdr:x>
      <cdr:y>0.64</cdr:y>
    </cdr:to>
    <cdr:sp>
      <cdr:nvSpPr>
        <cdr:cNvPr id="1" name="TextBox 1"/>
        <cdr:cNvSpPr txBox="1">
          <a:spLocks noChangeArrowheads="1"/>
        </cdr:cNvSpPr>
      </cdr:nvSpPr>
      <cdr:spPr>
        <a:xfrm>
          <a:off x="6915150" y="1543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0.45625</cdr:y>
    </cdr:from>
    <cdr:to>
      <cdr:x>0.9885</cdr:x>
      <cdr:y>0.5235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1228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0.9325</cdr:x>
      <cdr:y>0.66425</cdr:y>
    </cdr:from>
    <cdr:to>
      <cdr:x>1</cdr:x>
      <cdr:y>0.7315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0.92025</cdr:x>
      <cdr:y>0.621</cdr:y>
    </cdr:from>
    <cdr:to>
      <cdr:x>0.9885</cdr:x>
      <cdr:y>0.68825</cdr:y>
    </cdr:to>
    <cdr:sp>
      <cdr:nvSpPr>
        <cdr:cNvPr id="4" name="TextBox 4"/>
        <cdr:cNvSpPr txBox="1">
          <a:spLocks noChangeArrowheads="1"/>
        </cdr:cNvSpPr>
      </cdr:nvSpPr>
      <cdr:spPr>
        <a:xfrm>
          <a:off x="6915150" y="1666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0.01475</cdr:y>
    </cdr:from>
    <cdr:to>
      <cdr:x>0.9755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2484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0.5325</cdr:y>
    </cdr:from>
    <cdr:to>
      <cdr:x>0.9885</cdr:x>
      <cdr:y>0.59975</cdr:y>
    </cdr:to>
    <cdr:sp>
      <cdr:nvSpPr>
        <cdr:cNvPr id="7" name="TextBox 7"/>
        <cdr:cNvSpPr txBox="1">
          <a:spLocks noChangeArrowheads="1"/>
        </cdr:cNvSpPr>
      </cdr:nvSpPr>
      <cdr:spPr>
        <a:xfrm>
          <a:off x="6915150" y="1428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0.85375</cdr:x>
      <cdr:y>0.02575</cdr:y>
    </cdr:from>
    <cdr:to>
      <cdr:x>0.998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0.681</cdr:y>
    </cdr:from>
    <cdr:to>
      <cdr:x>1</cdr:x>
      <cdr:y>0.76975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828800"/>
          <a:ext cx="514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</cdr:x>
      <cdr:y>0.4875</cdr:y>
    </cdr:from>
    <cdr:to>
      <cdr:x>1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0.9275</cdr:x>
      <cdr:y>0.73975</cdr:y>
    </cdr:from>
    <cdr:to>
      <cdr:x>1</cdr:x>
      <cdr:y>0.80725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981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</cdr:x>
      <cdr:y>0.553</cdr:y>
    </cdr:from>
    <cdr:to>
      <cdr:x>1</cdr:x>
      <cdr:y>0.6205</cdr:y>
    </cdr:to>
    <cdr:sp>
      <cdr:nvSpPr>
        <cdr:cNvPr id="5" name="TextBox 5"/>
        <cdr:cNvSpPr txBox="1">
          <a:spLocks noChangeArrowheads="1"/>
        </cdr:cNvSpPr>
      </cdr:nvSpPr>
      <cdr:spPr>
        <a:xfrm>
          <a:off x="7010400" y="1476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0.6155</cdr:y>
    </cdr:from>
    <cdr:to>
      <cdr:x>1</cdr:x>
      <cdr:y>0.683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0.94975</cdr:x>
      <cdr:y>0.5965</cdr:y>
    </cdr:from>
    <cdr:to>
      <cdr:x>1</cdr:x>
      <cdr:y>0.66125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0.7545</cdr:y>
    </cdr:from>
    <cdr:to>
      <cdr:x>1</cdr:x>
      <cdr:y>0.81925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105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0.942</cdr:x>
      <cdr:y>0.799</cdr:y>
    </cdr:from>
    <cdr:to>
      <cdr:x>1</cdr:x>
      <cdr:y>0.8535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222885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0.944</cdr:x>
      <cdr:y>0.6865</cdr:y>
    </cdr:from>
    <cdr:to>
      <cdr:x>1</cdr:x>
      <cdr:y>0.75125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0.638</cdr:y>
    </cdr:from>
    <cdr:to>
      <cdr:x>1</cdr:x>
      <cdr:y>0.70275</cdr:y>
    </cdr:to>
    <cdr:sp>
      <cdr:nvSpPr>
        <cdr:cNvPr id="7" name="TextBox 7"/>
        <cdr:cNvSpPr txBox="1">
          <a:spLocks noChangeArrowheads="1"/>
        </cdr:cNvSpPr>
      </cdr:nvSpPr>
      <cdr:spPr>
        <a:xfrm>
          <a:off x="7153275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0.4335</cdr:y>
    </cdr:from>
    <cdr:to>
      <cdr:x>1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181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0.57675</cdr:y>
    </cdr:from>
    <cdr:to>
      <cdr:x>0.988</cdr:x>
      <cdr:y>0.63925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15811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0.9155</cdr:x>
      <cdr:y>0.54125</cdr:y>
    </cdr:from>
    <cdr:to>
      <cdr:x>1</cdr:x>
      <cdr:y>0.61775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47637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　
</a:t>
          </a:r>
        </a:p>
      </cdr:txBody>
    </cdr:sp>
  </cdr:relSizeAnchor>
  <cdr:relSizeAnchor xmlns:cdr="http://schemas.openxmlformats.org/drawingml/2006/chartDrawing">
    <cdr:from>
      <cdr:x>0.9155</cdr:x>
      <cdr:y>0.6385</cdr:y>
    </cdr:from>
    <cdr:to>
      <cdr:x>0.988</cdr:x>
      <cdr:y>0.7045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0.844</cdr:x>
      <cdr:y>1</cdr:y>
    </cdr:from>
    <cdr:to>
      <cdr:x>0.854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0.98675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419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0.4765</cdr:y>
    </cdr:from>
    <cdr:to>
      <cdr:x>1</cdr:x>
      <cdr:y>0.5425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0.452</cdr:y>
    </cdr:from>
    <cdr:to>
      <cdr:x>1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0.9335</cdr:x>
      <cdr:y>0.6335</cdr:y>
    </cdr:from>
    <cdr:to>
      <cdr:x>1</cdr:x>
      <cdr:y>0.699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0.92775</cdr:x>
      <cdr:y>0.498</cdr:y>
    </cdr:from>
    <cdr:to>
      <cdr:x>1</cdr:x>
      <cdr:y>0.5635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1371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0.9335</cdr:x>
      <cdr:y>0.55125</cdr:y>
    </cdr:from>
    <cdr:to>
      <cdr:x>1</cdr:x>
      <cdr:y>0.61675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514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0.837</cdr:x>
      <cdr:y>0.01775</cdr:y>
    </cdr:from>
    <cdr:to>
      <cdr:x>0.97975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0.58725</cdr:y>
    </cdr:from>
    <cdr:to>
      <cdr:x>1</cdr:x>
      <cdr:y>0.65275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19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0.41775</cdr:y>
    </cdr:from>
    <cdr:to>
      <cdr:x>1</cdr:x>
      <cdr:y>0.4825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162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0.81675</cdr:x>
      <cdr:y>0.2555</cdr:y>
    </cdr:from>
    <cdr:to>
      <cdr:x>0.91425</cdr:x>
      <cdr:y>0.32025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10300" y="7143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0.93275</cdr:x>
      <cdr:y>0.47</cdr:y>
    </cdr:from>
    <cdr:to>
      <cdr:x>1</cdr:x>
      <cdr:y>0.53475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314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0.93275</cdr:x>
      <cdr:y>0.558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562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0.93275</cdr:x>
      <cdr:y>0.19325</cdr:y>
    </cdr:from>
    <cdr:to>
      <cdr:x>1</cdr:x>
      <cdr:y>0.258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533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0.827</cdr:x>
      <cdr:y>0</cdr:y>
    </cdr:from>
    <cdr:to>
      <cdr:x>0.96975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0.93275</cdr:x>
      <cdr:y>0.31925</cdr:y>
    </cdr:from>
    <cdr:to>
      <cdr:x>1</cdr:x>
      <cdr:y>0.384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885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0.37225</cdr:y>
    </cdr:from>
    <cdr:to>
      <cdr:x>1</cdr:x>
      <cdr:y>0.437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038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0.41725</cdr:y>
    </cdr:from>
    <cdr:to>
      <cdr:x>1</cdr:x>
      <cdr:y>0.482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62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0.48075</cdr:y>
    </cdr:from>
    <cdr:to>
      <cdr:x>1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343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0.92675</cdr:x>
      <cdr:y>0.21075</cdr:y>
    </cdr:from>
    <cdr:to>
      <cdr:x>1</cdr:x>
      <cdr:y>0.272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5810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</cdr:x>
      <cdr:y>0.00375</cdr:y>
    </cdr:from>
    <cdr:to>
      <cdr:x>0.99975</cdr:x>
      <cdr:y>0.082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0.30875</cdr:y>
    </cdr:from>
    <cdr:to>
      <cdr:x>1</cdr:x>
      <cdr:y>0.3735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857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0.5465</cdr:y>
    </cdr:from>
    <cdr:to>
      <cdr:x>1</cdr:x>
      <cdr:y>0.6145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47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0.61325</cdr:y>
    </cdr:from>
    <cdr:to>
      <cdr:x>1</cdr:x>
      <cdr:y>0.68125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628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0.92775</cdr:x>
      <cdr:y>0.49475</cdr:y>
    </cdr:from>
    <cdr:to>
      <cdr:x>1</cdr:x>
      <cdr:y>0.5735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3144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0.68025</cdr:y>
    </cdr:from>
    <cdr:to>
      <cdr:x>1</cdr:x>
      <cdr:y>0.74825</cdr:y>
    </cdr:to>
    <cdr:sp>
      <cdr:nvSpPr>
        <cdr:cNvPr id="4" name="TextBox 4"/>
        <cdr:cNvSpPr txBox="1">
          <a:spLocks noChangeArrowheads="1"/>
        </cdr:cNvSpPr>
      </cdr:nvSpPr>
      <cdr:spPr>
        <a:xfrm>
          <a:off x="703897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0.72875</cdr:y>
    </cdr:from>
    <cdr:to>
      <cdr:x>1</cdr:x>
      <cdr:y>0.79675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933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0.83225</cdr:x>
      <cdr:y>0</cdr:y>
    </cdr:from>
    <cdr:to>
      <cdr:x>0.976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0.35075</cdr:y>
    </cdr:from>
    <cdr:to>
      <cdr:x>0.98025</cdr:x>
      <cdr:y>0.388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98107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</cdr:x>
      <cdr:y>0.41775</cdr:y>
    </cdr:from>
    <cdr:to>
      <cdr:x>0.98025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17157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</cdr:x>
      <cdr:y>0.5035</cdr:y>
    </cdr:from>
    <cdr:to>
      <cdr:x>0.98025</cdr:x>
      <cdr:y>0.54075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4192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</cdr:x>
      <cdr:y>0.25025</cdr:y>
    </cdr:from>
    <cdr:to>
      <cdr:x>0.98025</cdr:x>
      <cdr:y>0.2875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704850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</cdr:x>
      <cdr:y>0.31725</cdr:y>
    </cdr:from>
    <cdr:to>
      <cdr:x>0.98025</cdr:x>
      <cdr:y>0.3545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8858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0.82825</cdr:x>
      <cdr:y>0</cdr:y>
    </cdr:from>
    <cdr:to>
      <cdr:x>0.914</cdr:x>
      <cdr:y>0.044</cdr:y>
    </cdr:to>
    <cdr:sp>
      <cdr:nvSpPr>
        <cdr:cNvPr id="6" name="TextBox 6"/>
        <cdr:cNvSpPr txBox="1">
          <a:spLocks noChangeArrowheads="1"/>
        </cdr:cNvSpPr>
      </cdr:nvSpPr>
      <cdr:spPr>
        <a:xfrm>
          <a:off x="6257925" y="0"/>
          <a:ext cx="647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</cdr:x>
      <cdr:y>0.011</cdr:y>
    </cdr:from>
    <cdr:to>
      <cdr:x>0.99075</cdr:x>
      <cdr:y>0.0895</cdr:y>
    </cdr:to>
    <cdr:sp>
      <cdr:nvSpPr>
        <cdr:cNvPr id="2" name="TextBox 2"/>
        <cdr:cNvSpPr txBox="1">
          <a:spLocks noChangeArrowheads="1"/>
        </cdr:cNvSpPr>
      </cdr:nvSpPr>
      <cdr:spPr>
        <a:xfrm>
          <a:off x="63341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0.6105</cdr:y>
    </cdr:from>
    <cdr:to>
      <cdr:x>1</cdr:x>
      <cdr:y>0.67525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0.822</cdr:y>
    </cdr:from>
    <cdr:to>
      <cdr:x>1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286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0.7825</cdr:y>
    </cdr:from>
    <cdr:to>
      <cdr:x>1</cdr:x>
      <cdr:y>0.84725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2181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</cdr:x>
      <cdr:y>0.6525</cdr:y>
    </cdr:from>
    <cdr:to>
      <cdr:x>1</cdr:x>
      <cdr:y>0.71725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819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</cdr:x>
      <cdr:y>0.737</cdr:y>
    </cdr:from>
    <cdr:to>
      <cdr:x>1</cdr:x>
      <cdr:y>0.80175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0.69125</cdr:y>
    </cdr:from>
    <cdr:to>
      <cdr:x>1</cdr:x>
      <cdr:y>0.756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</cdr:y>
    </cdr:from>
    <cdr:to>
      <cdr:x>0.979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0.59475</cdr:y>
    </cdr:from>
    <cdr:to>
      <cdr:x>0.9955</cdr:x>
      <cdr:y>0.657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0.93225</cdr:x>
      <cdr:y>0.72975</cdr:y>
    </cdr:from>
    <cdr:to>
      <cdr:x>1</cdr:x>
      <cdr:y>0.792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114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0.66925</cdr:y>
    </cdr:from>
    <cdr:to>
      <cdr:x>1</cdr:x>
      <cdr:y>0.7315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0.93225</cdr:x>
      <cdr:y>0.76325</cdr:y>
    </cdr:from>
    <cdr:to>
      <cdr:x>1</cdr:x>
      <cdr:y>0.8255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209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0.6315</cdr:y>
    </cdr:from>
    <cdr:to>
      <cdr:x>1</cdr:x>
      <cdr:y>0.6775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828800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0.03575</cdr:y>
    </cdr:from>
    <cdr:to>
      <cdr:x>0.9345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95250"/>
          <a:ext cx="7905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0.93725</cdr:x>
      <cdr:y>0.565</cdr:y>
    </cdr:from>
    <cdr:to>
      <cdr:x>0.978</cdr:x>
      <cdr:y>0.60325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1543050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0.93725</cdr:x>
      <cdr:y>0.613</cdr:y>
    </cdr:from>
    <cdr:to>
      <cdr:x>0.978</cdr:x>
      <cdr:y>0.65125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166687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0.7015</cdr:y>
    </cdr:from>
    <cdr:to>
      <cdr:x>0.978</cdr:x>
      <cdr:y>0.73975</cdr:y>
    </cdr:to>
    <cdr:sp>
      <cdr:nvSpPr>
        <cdr:cNvPr id="5" name="TextBox 5"/>
        <cdr:cNvSpPr txBox="1">
          <a:spLocks noChangeArrowheads="1"/>
        </cdr:cNvSpPr>
      </cdr:nvSpPr>
      <cdr:spPr>
        <a:xfrm>
          <a:off x="7019925" y="19145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0.93725</cdr:x>
      <cdr:y>0.45075</cdr:y>
    </cdr:from>
    <cdr:to>
      <cdr:x>0.978</cdr:x>
      <cdr:y>0.489</cdr:y>
    </cdr:to>
    <cdr:sp>
      <cdr:nvSpPr>
        <cdr:cNvPr id="6" name="TextBox 6"/>
        <cdr:cNvSpPr txBox="1">
          <a:spLocks noChangeArrowheads="1"/>
        </cdr:cNvSpPr>
      </cdr:nvSpPr>
      <cdr:spPr>
        <a:xfrm>
          <a:off x="7019925" y="1228725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0.93725</cdr:x>
      <cdr:y>0.517</cdr:y>
    </cdr:from>
    <cdr:to>
      <cdr:x>0.978</cdr:x>
      <cdr:y>0.55525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09700"/>
          <a:ext cx="3048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300" customWidth="1"/>
    <col min="2" max="2" width="7.25390625" style="347" customWidth="1"/>
    <col min="3" max="3" width="9.625" style="306" customWidth="1"/>
    <col min="4" max="4" width="9.00390625" style="300" customWidth="1"/>
    <col min="5" max="5" width="20.00390625" style="300" bestFit="1" customWidth="1"/>
    <col min="6" max="6" width="18.625" style="300" customWidth="1"/>
    <col min="7" max="7" width="7.75390625" style="300" customWidth="1"/>
    <col min="8" max="8" width="2.375" style="300" customWidth="1"/>
    <col min="9" max="9" width="7.75390625" style="300" customWidth="1"/>
    <col min="10" max="16384" width="9.00390625" style="300" customWidth="1"/>
  </cols>
  <sheetData>
    <row r="1" spans="1:8" ht="21" customHeight="1">
      <c r="A1" s="296"/>
      <c r="B1" s="326"/>
      <c r="C1" s="298"/>
      <c r="D1" s="297"/>
      <c r="E1" s="297"/>
      <c r="F1" s="297"/>
      <c r="G1" s="297"/>
      <c r="H1" s="299"/>
    </row>
    <row r="2" spans="1:8" ht="24">
      <c r="A2" s="416" t="s">
        <v>208</v>
      </c>
      <c r="B2" s="417"/>
      <c r="C2" s="417"/>
      <c r="D2" s="417"/>
      <c r="E2" s="417"/>
      <c r="F2" s="417"/>
      <c r="G2" s="417"/>
      <c r="H2" s="418"/>
    </row>
    <row r="3" spans="1:8" ht="30" customHeight="1">
      <c r="A3" s="419" t="s">
        <v>255</v>
      </c>
      <c r="B3" s="417"/>
      <c r="C3" s="417"/>
      <c r="D3" s="417"/>
      <c r="E3" s="417"/>
      <c r="F3" s="417"/>
      <c r="G3" s="417"/>
      <c r="H3" s="418"/>
    </row>
    <row r="4" spans="1:8" ht="17.25">
      <c r="A4" s="169"/>
      <c r="B4" s="327"/>
      <c r="C4" s="302"/>
      <c r="D4" s="42"/>
      <c r="E4" s="42"/>
      <c r="F4" s="42"/>
      <c r="G4" s="42"/>
      <c r="H4" s="303"/>
    </row>
    <row r="5" spans="1:8" ht="17.25">
      <c r="A5" s="358"/>
      <c r="B5" s="359"/>
      <c r="C5" s="359"/>
      <c r="D5" s="359"/>
      <c r="E5" s="359"/>
      <c r="F5" s="359"/>
      <c r="G5" s="359"/>
      <c r="H5" s="360"/>
    </row>
    <row r="6" spans="1:8" ht="23.25" customHeight="1">
      <c r="A6" s="354"/>
      <c r="B6" s="356" t="s">
        <v>223</v>
      </c>
      <c r="C6" s="355"/>
      <c r="D6" s="357" t="s">
        <v>224</v>
      </c>
      <c r="E6" s="357"/>
      <c r="F6" s="301"/>
      <c r="G6" s="301"/>
      <c r="H6" s="303"/>
    </row>
    <row r="7" spans="1:8" s="311" customFormat="1" ht="16.5" customHeight="1">
      <c r="A7" s="307"/>
      <c r="B7" s="328">
        <v>1</v>
      </c>
      <c r="C7" s="318"/>
      <c r="D7" s="301" t="s">
        <v>204</v>
      </c>
      <c r="E7" s="301"/>
      <c r="F7" s="301"/>
      <c r="G7" s="309"/>
      <c r="H7" s="310"/>
    </row>
    <row r="8" spans="1:8" s="311" customFormat="1" ht="16.5" customHeight="1">
      <c r="A8" s="307"/>
      <c r="B8" s="329"/>
      <c r="C8" s="318"/>
      <c r="D8" s="301"/>
      <c r="E8" s="301"/>
      <c r="F8" s="301"/>
      <c r="G8" s="301"/>
      <c r="H8" s="310"/>
    </row>
    <row r="9" spans="1:8" s="311" customFormat="1" ht="16.5" customHeight="1">
      <c r="A9" s="307"/>
      <c r="B9" s="330">
        <v>2</v>
      </c>
      <c r="C9" s="318"/>
      <c r="D9" s="301" t="s">
        <v>205</v>
      </c>
      <c r="E9" s="301"/>
      <c r="F9" s="301"/>
      <c r="G9" s="309"/>
      <c r="H9" s="310"/>
    </row>
    <row r="10" spans="1:8" s="311" customFormat="1" ht="16.5" customHeight="1">
      <c r="A10" s="307"/>
      <c r="B10" s="329"/>
      <c r="C10" s="318"/>
      <c r="D10" s="301"/>
      <c r="E10" s="301"/>
      <c r="F10" s="301"/>
      <c r="G10" s="301"/>
      <c r="H10" s="310"/>
    </row>
    <row r="11" spans="1:8" s="311" customFormat="1" ht="16.5" customHeight="1">
      <c r="A11" s="307"/>
      <c r="B11" s="331">
        <v>3</v>
      </c>
      <c r="C11" s="318"/>
      <c r="D11" s="301" t="s">
        <v>206</v>
      </c>
      <c r="E11" s="301"/>
      <c r="F11" s="301"/>
      <c r="G11" s="309"/>
      <c r="H11" s="310"/>
    </row>
    <row r="12" spans="1:8" s="311" customFormat="1" ht="16.5" customHeight="1">
      <c r="A12" s="307"/>
      <c r="B12" s="329"/>
      <c r="C12" s="318"/>
      <c r="D12" s="301"/>
      <c r="E12" s="301"/>
      <c r="F12" s="301"/>
      <c r="G12" s="301"/>
      <c r="H12" s="310"/>
    </row>
    <row r="13" spans="1:8" s="311" customFormat="1" ht="16.5" customHeight="1">
      <c r="A13" s="307"/>
      <c r="B13" s="332">
        <v>4</v>
      </c>
      <c r="C13" s="318"/>
      <c r="D13" s="301" t="s">
        <v>207</v>
      </c>
      <c r="E13" s="301"/>
      <c r="F13" s="301"/>
      <c r="G13" s="309"/>
      <c r="H13" s="310"/>
    </row>
    <row r="14" spans="1:8" s="311" customFormat="1" ht="16.5" customHeight="1">
      <c r="A14" s="307"/>
      <c r="B14" s="329" t="s">
        <v>90</v>
      </c>
      <c r="C14" s="318"/>
      <c r="D14" s="301"/>
      <c r="E14" s="301"/>
      <c r="F14" s="301"/>
      <c r="G14" s="301"/>
      <c r="H14" s="310"/>
    </row>
    <row r="15" spans="1:8" s="311" customFormat="1" ht="16.5" customHeight="1">
      <c r="A15" s="307"/>
      <c r="B15" s="333">
        <v>5</v>
      </c>
      <c r="C15" s="322"/>
      <c r="D15" s="301" t="s">
        <v>210</v>
      </c>
      <c r="E15" s="301"/>
      <c r="F15" s="301"/>
      <c r="G15" s="309"/>
      <c r="H15" s="310"/>
    </row>
    <row r="16" spans="1:8" s="311" customFormat="1" ht="16.5" customHeight="1">
      <c r="A16" s="307"/>
      <c r="B16" s="329"/>
      <c r="C16" s="318"/>
      <c r="D16" s="301"/>
      <c r="E16" s="301"/>
      <c r="F16" s="301"/>
      <c r="G16" s="301"/>
      <c r="H16" s="310"/>
    </row>
    <row r="17" spans="1:8" s="311" customFormat="1" ht="16.5" customHeight="1">
      <c r="A17" s="307"/>
      <c r="B17" s="334">
        <v>6</v>
      </c>
      <c r="C17" s="318"/>
      <c r="D17" s="301" t="s">
        <v>211</v>
      </c>
      <c r="E17" s="301"/>
      <c r="F17" s="301"/>
      <c r="G17" s="301"/>
      <c r="H17" s="310"/>
    </row>
    <row r="18" spans="1:8" s="311" customFormat="1" ht="16.5" customHeight="1">
      <c r="A18" s="307"/>
      <c r="B18" s="329"/>
      <c r="C18" s="318"/>
      <c r="D18" s="301"/>
      <c r="E18" s="301"/>
      <c r="F18" s="301"/>
      <c r="G18" s="301"/>
      <c r="H18" s="310"/>
    </row>
    <row r="19" spans="1:8" s="311" customFormat="1" ht="16.5" customHeight="1">
      <c r="A19" s="307"/>
      <c r="B19" s="335">
        <v>7</v>
      </c>
      <c r="C19" s="318"/>
      <c r="D19" s="301" t="s">
        <v>212</v>
      </c>
      <c r="E19" s="301"/>
      <c r="F19" s="301"/>
      <c r="G19" s="301"/>
      <c r="H19" s="310"/>
    </row>
    <row r="20" spans="1:8" s="311" customFormat="1" ht="16.5" customHeight="1">
      <c r="A20" s="307"/>
      <c r="B20" s="329"/>
      <c r="C20" s="318"/>
      <c r="D20" s="301"/>
      <c r="E20" s="301"/>
      <c r="F20" s="301"/>
      <c r="G20" s="301"/>
      <c r="H20" s="310"/>
    </row>
    <row r="21" spans="1:8" s="311" customFormat="1" ht="16.5" customHeight="1">
      <c r="A21" s="307"/>
      <c r="B21" s="336">
        <v>8</v>
      </c>
      <c r="C21" s="318"/>
      <c r="D21" s="301" t="s">
        <v>209</v>
      </c>
      <c r="E21" s="301"/>
      <c r="F21" s="301"/>
      <c r="G21" s="301"/>
      <c r="H21" s="310"/>
    </row>
    <row r="22" spans="1:8" s="311" customFormat="1" ht="16.5" customHeight="1">
      <c r="A22" s="307"/>
      <c r="B22" s="329"/>
      <c r="C22" s="318"/>
      <c r="D22" s="301"/>
      <c r="E22" s="301"/>
      <c r="F22" s="301"/>
      <c r="G22" s="301"/>
      <c r="H22" s="310"/>
    </row>
    <row r="23" spans="1:8" s="311" customFormat="1" ht="16.5" customHeight="1">
      <c r="A23" s="307"/>
      <c r="B23" s="337">
        <v>9</v>
      </c>
      <c r="C23" s="318"/>
      <c r="D23" s="301" t="s">
        <v>213</v>
      </c>
      <c r="E23" s="301"/>
      <c r="F23" s="301"/>
      <c r="G23" s="301"/>
      <c r="H23" s="310"/>
    </row>
    <row r="24" spans="1:8" s="311" customFormat="1" ht="16.5" customHeight="1">
      <c r="A24" s="307"/>
      <c r="B24" s="329"/>
      <c r="C24" s="318"/>
      <c r="D24" s="301"/>
      <c r="E24" s="301"/>
      <c r="F24" s="301"/>
      <c r="G24" s="301"/>
      <c r="H24" s="310"/>
    </row>
    <row r="25" spans="1:8" s="311" customFormat="1" ht="16.5" customHeight="1">
      <c r="A25" s="307"/>
      <c r="B25" s="338">
        <v>10</v>
      </c>
      <c r="C25" s="318"/>
      <c r="D25" s="301" t="s">
        <v>214</v>
      </c>
      <c r="E25" s="301"/>
      <c r="F25" s="301"/>
      <c r="G25" s="301"/>
      <c r="H25" s="310"/>
    </row>
    <row r="26" spans="1:8" s="311" customFormat="1" ht="16.5" customHeight="1">
      <c r="A26" s="307"/>
      <c r="B26" s="329"/>
      <c r="C26" s="318"/>
      <c r="D26" s="301"/>
      <c r="E26" s="301"/>
      <c r="F26" s="301"/>
      <c r="G26" s="301"/>
      <c r="H26" s="310"/>
    </row>
    <row r="27" spans="1:8" s="311" customFormat="1" ht="16.5" customHeight="1">
      <c r="A27" s="307"/>
      <c r="B27" s="339">
        <v>11</v>
      </c>
      <c r="C27" s="318"/>
      <c r="D27" s="301" t="s">
        <v>215</v>
      </c>
      <c r="E27" s="301"/>
      <c r="F27" s="301"/>
      <c r="G27" s="301"/>
      <c r="H27" s="310"/>
    </row>
    <row r="28" spans="1:8" s="311" customFormat="1" ht="16.5" customHeight="1">
      <c r="A28" s="307"/>
      <c r="B28" s="329"/>
      <c r="C28" s="318"/>
      <c r="D28" s="301"/>
      <c r="E28" s="301"/>
      <c r="F28" s="301"/>
      <c r="G28" s="301"/>
      <c r="H28" s="310"/>
    </row>
    <row r="29" spans="1:8" s="311" customFormat="1" ht="16.5" customHeight="1">
      <c r="A29" s="307"/>
      <c r="B29" s="341">
        <v>12</v>
      </c>
      <c r="C29" s="318"/>
      <c r="D29" s="301" t="s">
        <v>216</v>
      </c>
      <c r="E29" s="301"/>
      <c r="F29" s="301"/>
      <c r="G29" s="301"/>
      <c r="H29" s="310"/>
    </row>
    <row r="30" spans="1:8" s="311" customFormat="1" ht="16.5" customHeight="1">
      <c r="A30" s="312"/>
      <c r="B30" s="340"/>
      <c r="C30" s="323"/>
      <c r="D30" s="313"/>
      <c r="E30" s="313"/>
      <c r="F30" s="313"/>
      <c r="G30" s="313"/>
      <c r="H30" s="314"/>
    </row>
    <row r="31" spans="1:8" s="311" customFormat="1" ht="16.5" customHeight="1">
      <c r="A31" s="307"/>
      <c r="B31" s="348">
        <v>13</v>
      </c>
      <c r="C31" s="324"/>
      <c r="D31" s="301" t="s">
        <v>217</v>
      </c>
      <c r="E31" s="301"/>
      <c r="F31" s="301"/>
      <c r="G31" s="301"/>
      <c r="H31" s="310"/>
    </row>
    <row r="32" spans="1:8" s="311" customFormat="1" ht="16.5" customHeight="1">
      <c r="A32" s="307"/>
      <c r="B32" s="329"/>
      <c r="C32" s="318"/>
      <c r="D32" s="301"/>
      <c r="E32" s="301"/>
      <c r="F32" s="301"/>
      <c r="G32" s="301"/>
      <c r="H32" s="310"/>
    </row>
    <row r="33" spans="1:8" s="311" customFormat="1" ht="16.5" customHeight="1">
      <c r="A33" s="307"/>
      <c r="B33" s="342">
        <v>14</v>
      </c>
      <c r="C33" s="318"/>
      <c r="D33" s="301" t="s">
        <v>218</v>
      </c>
      <c r="E33" s="301"/>
      <c r="F33" s="301"/>
      <c r="G33" s="301"/>
      <c r="H33" s="310"/>
    </row>
    <row r="34" spans="1:8" s="311" customFormat="1" ht="16.5" customHeight="1">
      <c r="A34" s="315"/>
      <c r="B34" s="329"/>
      <c r="C34" s="318"/>
      <c r="D34" s="316"/>
      <c r="E34" s="316"/>
      <c r="F34" s="316"/>
      <c r="G34" s="316"/>
      <c r="H34" s="317"/>
    </row>
    <row r="35" spans="1:8" s="311" customFormat="1" ht="16.5" customHeight="1">
      <c r="A35" s="319"/>
      <c r="B35" s="343">
        <v>15</v>
      </c>
      <c r="C35" s="318"/>
      <c r="D35" s="320" t="s">
        <v>221</v>
      </c>
      <c r="E35" s="320" t="s">
        <v>222</v>
      </c>
      <c r="F35" s="320"/>
      <c r="G35" s="320"/>
      <c r="H35" s="321"/>
    </row>
    <row r="36" spans="1:8" s="311" customFormat="1" ht="16.5" customHeight="1">
      <c r="A36" s="315"/>
      <c r="B36" s="344"/>
      <c r="C36" s="325"/>
      <c r="D36" s="316"/>
      <c r="E36" s="316"/>
      <c r="F36" s="316"/>
      <c r="G36" s="316"/>
      <c r="H36" s="317"/>
    </row>
    <row r="37" spans="1:8" s="311" customFormat="1" ht="16.5" customHeight="1">
      <c r="A37" s="307"/>
      <c r="B37" s="345">
        <v>16</v>
      </c>
      <c r="C37" s="324"/>
      <c r="D37" s="301" t="s">
        <v>219</v>
      </c>
      <c r="E37" s="301"/>
      <c r="F37" s="301"/>
      <c r="G37" s="301"/>
      <c r="H37" s="310"/>
    </row>
    <row r="38" spans="1:8" s="311" customFormat="1" ht="16.5" customHeight="1">
      <c r="A38" s="307"/>
      <c r="B38" s="329"/>
      <c r="C38" s="318"/>
      <c r="D38" s="301"/>
      <c r="E38" s="301"/>
      <c r="F38" s="301"/>
      <c r="G38" s="301"/>
      <c r="H38" s="310"/>
    </row>
    <row r="39" spans="1:8" s="311" customFormat="1" ht="16.5" customHeight="1">
      <c r="A39" s="307"/>
      <c r="B39" s="346">
        <v>17</v>
      </c>
      <c r="C39" s="324"/>
      <c r="D39" s="301" t="s">
        <v>220</v>
      </c>
      <c r="E39" s="301"/>
      <c r="F39" s="301"/>
      <c r="G39" s="301"/>
      <c r="H39" s="310"/>
    </row>
    <row r="40" spans="1:8" s="311" customFormat="1" ht="16.5" customHeight="1">
      <c r="A40" s="307"/>
      <c r="B40" s="346"/>
      <c r="C40" s="324"/>
      <c r="D40" s="301"/>
      <c r="E40" s="301"/>
      <c r="F40" s="301"/>
      <c r="G40" s="301"/>
      <c r="H40" s="310"/>
    </row>
    <row r="41" spans="1:8" s="311" customFormat="1" ht="16.5" customHeight="1">
      <c r="A41" s="307"/>
      <c r="B41" s="329"/>
      <c r="C41" s="308"/>
      <c r="D41" s="301"/>
      <c r="E41" s="301"/>
      <c r="F41" s="301"/>
      <c r="G41" s="301"/>
      <c r="H41" s="310"/>
    </row>
    <row r="42" spans="1:8" s="311" customFormat="1" ht="29.25" customHeight="1">
      <c r="A42" s="420" t="s">
        <v>225</v>
      </c>
      <c r="B42" s="421"/>
      <c r="C42" s="421"/>
      <c r="D42" s="421"/>
      <c r="E42" s="421"/>
      <c r="F42" s="421"/>
      <c r="G42" s="421"/>
      <c r="H42" s="422"/>
    </row>
    <row r="43" spans="1:8" s="311" customFormat="1" ht="14.25">
      <c r="A43" s="349"/>
      <c r="B43" s="350"/>
      <c r="C43" s="351"/>
      <c r="D43" s="352"/>
      <c r="E43" s="352"/>
      <c r="F43" s="352"/>
      <c r="G43" s="352"/>
      <c r="H43" s="353"/>
    </row>
    <row r="44" spans="1:8" s="305" customFormat="1" ht="17.25">
      <c r="A44" s="304"/>
      <c r="B44" s="327"/>
      <c r="C44" s="302"/>
      <c r="D44" s="304"/>
      <c r="E44" s="304"/>
      <c r="F44" s="304"/>
      <c r="G44" s="304"/>
      <c r="H44" s="304"/>
    </row>
    <row r="45" spans="1:8" s="305" customFormat="1" ht="17.25">
      <c r="A45" s="304"/>
      <c r="B45" s="327"/>
      <c r="C45" s="302"/>
      <c r="D45" s="304"/>
      <c r="E45" s="304"/>
      <c r="F45" s="304"/>
      <c r="G45" s="304"/>
      <c r="H45" s="304"/>
    </row>
    <row r="46" spans="1:8" s="305" customFormat="1" ht="17.25">
      <c r="A46" s="304"/>
      <c r="B46" s="327"/>
      <c r="C46" s="302"/>
      <c r="D46" s="304"/>
      <c r="E46" s="304"/>
      <c r="F46" s="304"/>
      <c r="G46" s="304"/>
      <c r="H46" s="304"/>
    </row>
    <row r="47" spans="1:8" s="305" customFormat="1" ht="17.25">
      <c r="A47" s="304"/>
      <c r="B47" s="327"/>
      <c r="C47" s="302"/>
      <c r="D47" s="304"/>
      <c r="E47" s="304"/>
      <c r="F47" s="304"/>
      <c r="G47" s="304"/>
      <c r="H47" s="304"/>
    </row>
    <row r="48" spans="1:8" s="305" customFormat="1" ht="17.25">
      <c r="A48" s="304"/>
      <c r="B48" s="327"/>
      <c r="C48" s="302"/>
      <c r="D48" s="304"/>
      <c r="E48" s="304"/>
      <c r="F48" s="304"/>
      <c r="G48" s="304"/>
      <c r="H48" s="304"/>
    </row>
    <row r="49" spans="1:8" s="305" customFormat="1" ht="17.25">
      <c r="A49" s="304"/>
      <c r="B49" s="327"/>
      <c r="C49" s="302"/>
      <c r="D49" s="304"/>
      <c r="E49" s="304"/>
      <c r="F49" s="304"/>
      <c r="G49" s="304"/>
      <c r="H49" s="304"/>
    </row>
    <row r="50" spans="1:8" s="305" customFormat="1" ht="17.25">
      <c r="A50" s="304"/>
      <c r="B50" s="327"/>
      <c r="C50" s="302"/>
      <c r="D50" s="304"/>
      <c r="E50" s="304"/>
      <c r="F50" s="304"/>
      <c r="G50" s="304"/>
      <c r="H50" s="304"/>
    </row>
    <row r="51" spans="1:8" s="305" customFormat="1" ht="17.25">
      <c r="A51" s="304"/>
      <c r="B51" s="327"/>
      <c r="C51" s="302"/>
      <c r="D51" s="304"/>
      <c r="E51" s="304"/>
      <c r="F51" s="304"/>
      <c r="G51" s="304"/>
      <c r="H51" s="304"/>
    </row>
    <row r="52" spans="1:8" s="305" customFormat="1" ht="17.25">
      <c r="A52" s="304"/>
      <c r="B52" s="327"/>
      <c r="C52" s="302"/>
      <c r="D52" s="304"/>
      <c r="E52" s="304"/>
      <c r="F52" s="304"/>
      <c r="G52" s="304"/>
      <c r="H52" s="304"/>
    </row>
    <row r="53" spans="1:8" s="305" customFormat="1" ht="17.25">
      <c r="A53" s="304"/>
      <c r="B53" s="327"/>
      <c r="C53" s="302"/>
      <c r="D53" s="304"/>
      <c r="E53" s="304"/>
      <c r="F53" s="304"/>
      <c r="G53" s="304"/>
      <c r="H53" s="304"/>
    </row>
    <row r="54" spans="1:8" s="305" customFormat="1" ht="17.25">
      <c r="A54" s="304"/>
      <c r="B54" s="327"/>
      <c r="C54" s="302"/>
      <c r="D54" s="304"/>
      <c r="E54" s="304"/>
      <c r="F54" s="304"/>
      <c r="G54" s="304"/>
      <c r="H54" s="304"/>
    </row>
    <row r="55" spans="2:3" s="305" customFormat="1" ht="17.25">
      <c r="B55" s="347"/>
      <c r="C55" s="306"/>
    </row>
    <row r="56" spans="2:3" s="305" customFormat="1" ht="17.25">
      <c r="B56" s="347"/>
      <c r="C56" s="306"/>
    </row>
    <row r="57" spans="2:3" s="305" customFormat="1" ht="17.25">
      <c r="B57" s="347"/>
      <c r="C57" s="306"/>
    </row>
    <row r="58" spans="2:3" s="305" customFormat="1" ht="17.25">
      <c r="B58" s="347"/>
      <c r="C58" s="306"/>
    </row>
    <row r="59" spans="2:3" s="305" customFormat="1" ht="17.25">
      <c r="B59" s="347"/>
      <c r="C59" s="306"/>
    </row>
    <row r="60" spans="2:3" s="305" customFormat="1" ht="17.25">
      <c r="B60" s="347"/>
      <c r="C60" s="306"/>
    </row>
    <row r="61" spans="2:3" s="305" customFormat="1" ht="17.25">
      <c r="B61" s="347"/>
      <c r="C61" s="306"/>
    </row>
    <row r="62" spans="2:3" s="305" customFormat="1" ht="17.25">
      <c r="B62" s="347"/>
      <c r="C62" s="306"/>
    </row>
    <row r="63" spans="2:3" s="305" customFormat="1" ht="17.25">
      <c r="B63" s="347"/>
      <c r="C63" s="306"/>
    </row>
    <row r="64" spans="2:3" s="305" customFormat="1" ht="17.25">
      <c r="B64" s="347"/>
      <c r="C64" s="306"/>
    </row>
    <row r="65" spans="2:3" s="305" customFormat="1" ht="17.25">
      <c r="B65" s="347"/>
      <c r="C65" s="306"/>
    </row>
    <row r="66" spans="2:3" s="305" customFormat="1" ht="17.25">
      <c r="B66" s="347"/>
      <c r="C66" s="306"/>
    </row>
    <row r="67" spans="2:3" s="305" customFormat="1" ht="17.25">
      <c r="B67" s="347"/>
      <c r="C67" s="306"/>
    </row>
    <row r="68" spans="2:3" s="305" customFormat="1" ht="17.25">
      <c r="B68" s="347"/>
      <c r="C68" s="306"/>
    </row>
    <row r="69" spans="2:3" s="305" customFormat="1" ht="17.25">
      <c r="B69" s="347"/>
      <c r="C69" s="306"/>
    </row>
    <row r="70" spans="2:3" s="305" customFormat="1" ht="17.25">
      <c r="B70" s="347"/>
      <c r="C70" s="306"/>
    </row>
    <row r="71" spans="2:3" s="305" customFormat="1" ht="17.25">
      <c r="B71" s="347"/>
      <c r="C71" s="306"/>
    </row>
    <row r="72" spans="2:3" s="305" customFormat="1" ht="17.25">
      <c r="B72" s="347"/>
      <c r="C72" s="306"/>
    </row>
    <row r="73" spans="2:3" s="305" customFormat="1" ht="17.25">
      <c r="B73" s="347"/>
      <c r="C73" s="306"/>
    </row>
    <row r="74" spans="2:3" s="305" customFormat="1" ht="17.25">
      <c r="B74" s="347"/>
      <c r="C74" s="306"/>
    </row>
    <row r="75" spans="2:3" s="305" customFormat="1" ht="17.25">
      <c r="B75" s="347"/>
      <c r="C75" s="306"/>
    </row>
    <row r="76" spans="2:3" s="305" customFormat="1" ht="17.25">
      <c r="B76" s="347"/>
      <c r="C76" s="306"/>
    </row>
    <row r="77" spans="2:3" s="305" customFormat="1" ht="17.25">
      <c r="B77" s="347"/>
      <c r="C77" s="306"/>
    </row>
    <row r="78" spans="2:3" s="305" customFormat="1" ht="17.25">
      <c r="B78" s="347"/>
      <c r="C78" s="306"/>
    </row>
    <row r="79" spans="2:3" s="305" customFormat="1" ht="17.25">
      <c r="B79" s="347"/>
      <c r="C79" s="306"/>
    </row>
    <row r="80" spans="2:3" s="305" customFormat="1" ht="17.25">
      <c r="B80" s="347"/>
      <c r="C80" s="30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37"/>
      <c r="B1" s="438"/>
      <c r="C1" s="438"/>
      <c r="D1" s="438"/>
      <c r="E1" s="438"/>
      <c r="F1" s="438"/>
      <c r="G1" s="438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109">
        <v>1</v>
      </c>
      <c r="B22" s="198" t="s">
        <v>247</v>
      </c>
      <c r="C22" s="9">
        <v>23868</v>
      </c>
      <c r="D22" s="9">
        <v>15896</v>
      </c>
      <c r="E22" s="124">
        <v>100.8</v>
      </c>
      <c r="F22" s="45">
        <f>SUM(C22/D22*100)</f>
        <v>150.15098137896325</v>
      </c>
      <c r="G22" s="110"/>
    </row>
    <row r="23" spans="1:7" ht="13.5">
      <c r="A23" s="109">
        <v>2</v>
      </c>
      <c r="B23" s="198" t="s">
        <v>233</v>
      </c>
      <c r="C23" s="9">
        <v>18508</v>
      </c>
      <c r="D23" s="9">
        <v>17039</v>
      </c>
      <c r="E23" s="124">
        <v>102.9</v>
      </c>
      <c r="F23" s="45">
        <f>SUM(C23/D23*100)</f>
        <v>108.62139796936441</v>
      </c>
      <c r="G23" s="110"/>
    </row>
    <row r="24" spans="1:7" ht="13.5">
      <c r="A24" s="109">
        <v>3</v>
      </c>
      <c r="B24" s="198" t="s">
        <v>243</v>
      </c>
      <c r="C24" s="9">
        <v>6104</v>
      </c>
      <c r="D24" s="9">
        <v>5629</v>
      </c>
      <c r="E24" s="124">
        <v>93.1</v>
      </c>
      <c r="F24" s="45">
        <f aca="true" t="shared" si="0" ref="F24:F32">SUM(C24/D24*100)</f>
        <v>108.43844377331675</v>
      </c>
      <c r="G24" s="110"/>
    </row>
    <row r="25" spans="1:7" ht="13.5">
      <c r="A25" s="109">
        <v>4</v>
      </c>
      <c r="B25" s="198" t="s">
        <v>232</v>
      </c>
      <c r="C25" s="9">
        <v>5833</v>
      </c>
      <c r="D25" s="9">
        <v>5171</v>
      </c>
      <c r="E25" s="124">
        <v>107.6</v>
      </c>
      <c r="F25" s="45">
        <f t="shared" si="0"/>
        <v>112.80216592535292</v>
      </c>
      <c r="G25" s="110"/>
    </row>
    <row r="26" spans="1:7" ht="13.5" customHeight="1">
      <c r="A26" s="109">
        <v>5</v>
      </c>
      <c r="B26" s="198" t="s">
        <v>252</v>
      </c>
      <c r="C26" s="9">
        <v>5405</v>
      </c>
      <c r="D26" s="9">
        <v>5606</v>
      </c>
      <c r="E26" s="124">
        <v>103.9</v>
      </c>
      <c r="F26" s="45">
        <f t="shared" si="0"/>
        <v>96.41455583303603</v>
      </c>
      <c r="G26" s="110"/>
    </row>
    <row r="27" spans="1:7" ht="13.5" customHeight="1">
      <c r="A27" s="109">
        <v>6</v>
      </c>
      <c r="B27" s="198" t="s">
        <v>230</v>
      </c>
      <c r="C27" s="9">
        <v>5306</v>
      </c>
      <c r="D27" s="9">
        <v>2691</v>
      </c>
      <c r="E27" s="124">
        <v>51.7</v>
      </c>
      <c r="F27" s="45">
        <f t="shared" si="0"/>
        <v>197.17577108881457</v>
      </c>
      <c r="G27" s="110"/>
    </row>
    <row r="28" spans="1:7" ht="13.5" customHeight="1">
      <c r="A28" s="109">
        <v>7</v>
      </c>
      <c r="B28" s="198" t="s">
        <v>131</v>
      </c>
      <c r="C28" s="115">
        <v>4640</v>
      </c>
      <c r="D28" s="115">
        <v>3884</v>
      </c>
      <c r="E28" s="124">
        <v>84.9</v>
      </c>
      <c r="F28" s="45">
        <f t="shared" si="0"/>
        <v>119.46446961894954</v>
      </c>
      <c r="G28" s="110"/>
    </row>
    <row r="29" spans="1:7" ht="13.5" customHeight="1">
      <c r="A29" s="109">
        <v>8</v>
      </c>
      <c r="B29" s="198" t="s">
        <v>235</v>
      </c>
      <c r="C29" s="115">
        <v>3680</v>
      </c>
      <c r="D29" s="115">
        <v>3001</v>
      </c>
      <c r="E29" s="124">
        <v>91.2</v>
      </c>
      <c r="F29" s="45">
        <f t="shared" si="0"/>
        <v>122.62579140286572</v>
      </c>
      <c r="G29" s="110"/>
    </row>
    <row r="30" spans="1:7" ht="13.5" customHeight="1">
      <c r="A30" s="109">
        <v>9</v>
      </c>
      <c r="B30" s="198" t="s">
        <v>231</v>
      </c>
      <c r="C30" s="115">
        <v>2984</v>
      </c>
      <c r="D30" s="115">
        <v>8417</v>
      </c>
      <c r="E30" s="124">
        <v>76.9</v>
      </c>
      <c r="F30" s="45">
        <f t="shared" si="0"/>
        <v>35.45206130450279</v>
      </c>
      <c r="G30" s="110"/>
    </row>
    <row r="31" spans="1:7" ht="13.5" customHeight="1" thickBot="1">
      <c r="A31" s="111">
        <v>10</v>
      </c>
      <c r="B31" s="198" t="s">
        <v>226</v>
      </c>
      <c r="C31" s="112">
        <v>2984</v>
      </c>
      <c r="D31" s="112">
        <v>3856</v>
      </c>
      <c r="E31" s="125">
        <v>101</v>
      </c>
      <c r="F31" s="45">
        <f t="shared" si="0"/>
        <v>77.38589211618257</v>
      </c>
      <c r="G31" s="113"/>
    </row>
    <row r="32" spans="1:7" ht="13.5" customHeight="1" thickBot="1">
      <c r="A32" s="94"/>
      <c r="B32" s="95" t="s">
        <v>82</v>
      </c>
      <c r="C32" s="96">
        <v>90671</v>
      </c>
      <c r="D32" s="96">
        <v>84004</v>
      </c>
      <c r="E32" s="97">
        <v>93.4</v>
      </c>
      <c r="F32" s="121">
        <f t="shared" si="0"/>
        <v>107.93652683205562</v>
      </c>
      <c r="G32" s="138">
        <v>80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198" t="s">
        <v>124</v>
      </c>
      <c r="C54" s="9">
        <v>170876</v>
      </c>
      <c r="D54" s="9">
        <v>164712</v>
      </c>
      <c r="E54" s="45">
        <v>104</v>
      </c>
      <c r="F54" s="45">
        <f aca="true" t="shared" si="1" ref="F54:F64">SUM(C54/D54*100)</f>
        <v>103.74228957210161</v>
      </c>
      <c r="G54" s="110"/>
    </row>
    <row r="55" spans="1:7" ht="13.5">
      <c r="A55" s="109">
        <v>2</v>
      </c>
      <c r="B55" s="198" t="s">
        <v>125</v>
      </c>
      <c r="C55" s="9">
        <v>18082</v>
      </c>
      <c r="D55" s="9">
        <v>17298</v>
      </c>
      <c r="E55" s="45">
        <v>101</v>
      </c>
      <c r="F55" s="45">
        <f t="shared" si="1"/>
        <v>104.53231587466757</v>
      </c>
      <c r="G55" s="110"/>
    </row>
    <row r="56" spans="1:7" ht="13.5">
      <c r="A56" s="109">
        <v>3</v>
      </c>
      <c r="B56" s="198" t="s">
        <v>78</v>
      </c>
      <c r="C56" s="9">
        <v>15544</v>
      </c>
      <c r="D56" s="9">
        <v>19986</v>
      </c>
      <c r="E56" s="45">
        <v>96.7</v>
      </c>
      <c r="F56" s="45">
        <f t="shared" si="1"/>
        <v>77.77444210947664</v>
      </c>
      <c r="G56" s="110"/>
    </row>
    <row r="57" spans="1:7" ht="13.5">
      <c r="A57" s="109">
        <v>4</v>
      </c>
      <c r="B57" s="198" t="s">
        <v>233</v>
      </c>
      <c r="C57" s="9">
        <v>8157</v>
      </c>
      <c r="D57" s="9">
        <v>8499</v>
      </c>
      <c r="E57" s="45">
        <v>103</v>
      </c>
      <c r="F57" s="45">
        <f t="shared" si="1"/>
        <v>95.97599717613838</v>
      </c>
      <c r="G57" s="110"/>
    </row>
    <row r="58" spans="1:7" ht="13.5">
      <c r="A58" s="109">
        <v>5</v>
      </c>
      <c r="B58" s="199" t="s">
        <v>131</v>
      </c>
      <c r="C58" s="9">
        <v>8021</v>
      </c>
      <c r="D58" s="9">
        <v>6650</v>
      </c>
      <c r="E58" s="45">
        <v>60.1</v>
      </c>
      <c r="F58" s="45">
        <f t="shared" si="1"/>
        <v>120.61654135338347</v>
      </c>
      <c r="G58" s="110"/>
    </row>
    <row r="59" spans="1:7" ht="13.5">
      <c r="A59" s="109">
        <v>6</v>
      </c>
      <c r="B59" s="199" t="s">
        <v>234</v>
      </c>
      <c r="C59" s="9">
        <v>7438</v>
      </c>
      <c r="D59" s="9">
        <v>5939</v>
      </c>
      <c r="E59" s="45">
        <v>96.4</v>
      </c>
      <c r="F59" s="45">
        <f t="shared" si="1"/>
        <v>125.23993938373464</v>
      </c>
      <c r="G59" s="110"/>
    </row>
    <row r="60" spans="1:7" ht="13.5">
      <c r="A60" s="109">
        <v>7</v>
      </c>
      <c r="B60" s="199" t="s">
        <v>243</v>
      </c>
      <c r="C60" s="9">
        <v>6537</v>
      </c>
      <c r="D60" s="9">
        <v>6267</v>
      </c>
      <c r="E60" s="170">
        <v>87</v>
      </c>
      <c r="F60" s="45">
        <f t="shared" si="1"/>
        <v>104.30828147438966</v>
      </c>
      <c r="G60" s="110"/>
    </row>
    <row r="61" spans="1:7" ht="13.5">
      <c r="A61" s="109">
        <v>8</v>
      </c>
      <c r="B61" s="199" t="s">
        <v>244</v>
      </c>
      <c r="C61" s="9">
        <v>5402</v>
      </c>
      <c r="D61" s="9">
        <v>6905</v>
      </c>
      <c r="E61" s="45">
        <v>102.9</v>
      </c>
      <c r="F61" s="45">
        <f t="shared" si="1"/>
        <v>78.23316437364228</v>
      </c>
      <c r="G61" s="110"/>
    </row>
    <row r="62" spans="1:7" ht="13.5">
      <c r="A62" s="109">
        <v>9</v>
      </c>
      <c r="B62" s="199" t="s">
        <v>231</v>
      </c>
      <c r="C62" s="9">
        <v>5190</v>
      </c>
      <c r="D62" s="9">
        <v>5381</v>
      </c>
      <c r="E62" s="45">
        <v>102</v>
      </c>
      <c r="F62" s="45">
        <f t="shared" si="1"/>
        <v>96.4504738896116</v>
      </c>
      <c r="G62" s="110"/>
    </row>
    <row r="63" spans="1:8" ht="14.25" thickBot="1">
      <c r="A63" s="114">
        <v>10</v>
      </c>
      <c r="B63" s="199" t="s">
        <v>226</v>
      </c>
      <c r="C63" s="115">
        <v>4926</v>
      </c>
      <c r="D63" s="115">
        <v>2520</v>
      </c>
      <c r="E63" s="116">
        <v>92.9</v>
      </c>
      <c r="F63" s="116">
        <f t="shared" si="1"/>
        <v>195.47619047619048</v>
      </c>
      <c r="G63" s="118"/>
      <c r="H63" s="23"/>
    </row>
    <row r="64" spans="1:7" ht="14.25" thickBot="1">
      <c r="A64" s="94"/>
      <c r="B64" s="119" t="s">
        <v>85</v>
      </c>
      <c r="C64" s="120">
        <v>268334</v>
      </c>
      <c r="D64" s="120">
        <v>262350</v>
      </c>
      <c r="E64" s="121">
        <v>98.6</v>
      </c>
      <c r="F64" s="121">
        <f t="shared" si="1"/>
        <v>102.28092243186582</v>
      </c>
      <c r="G64" s="123">
        <v>58.7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30">
        <v>1</v>
      </c>
      <c r="B22" s="198" t="s">
        <v>113</v>
      </c>
      <c r="C22" s="9">
        <v>44221</v>
      </c>
      <c r="D22" s="9">
        <v>55723</v>
      </c>
      <c r="E22" s="45">
        <v>96.6</v>
      </c>
      <c r="F22" s="45">
        <f>SUM(C22/D22*100)</f>
        <v>79.35861313999605</v>
      </c>
      <c r="G22" s="110"/>
    </row>
    <row r="23" spans="1:7" ht="13.5">
      <c r="A23" s="30">
        <v>2</v>
      </c>
      <c r="B23" s="198" t="s">
        <v>242</v>
      </c>
      <c r="C23" s="9">
        <v>33486</v>
      </c>
      <c r="D23" s="9">
        <v>30999</v>
      </c>
      <c r="E23" s="45">
        <v>90.6</v>
      </c>
      <c r="F23" s="45">
        <f aca="true" t="shared" si="0" ref="F23:F32">SUM(C23/D23*100)</f>
        <v>108.02283944643376</v>
      </c>
      <c r="G23" s="110"/>
    </row>
    <row r="24" spans="1:7" ht="13.5" customHeight="1">
      <c r="A24" s="30">
        <v>3</v>
      </c>
      <c r="B24" s="198" t="s">
        <v>245</v>
      </c>
      <c r="C24" s="9">
        <v>32547</v>
      </c>
      <c r="D24" s="9">
        <v>34647</v>
      </c>
      <c r="E24" s="45">
        <v>79</v>
      </c>
      <c r="F24" s="45">
        <f t="shared" si="0"/>
        <v>93.93886916616158</v>
      </c>
      <c r="G24" s="110"/>
    </row>
    <row r="25" spans="1:7" ht="13.5">
      <c r="A25" s="30">
        <v>4</v>
      </c>
      <c r="B25" s="198" t="s">
        <v>226</v>
      </c>
      <c r="C25" s="9">
        <v>31500</v>
      </c>
      <c r="D25" s="9">
        <v>34449</v>
      </c>
      <c r="E25" s="45">
        <v>92.4</v>
      </c>
      <c r="F25" s="45">
        <f t="shared" si="0"/>
        <v>91.43951928938431</v>
      </c>
      <c r="G25" s="110"/>
    </row>
    <row r="26" spans="1:7" ht="13.5">
      <c r="A26" s="30">
        <v>5</v>
      </c>
      <c r="B26" s="198" t="s">
        <v>231</v>
      </c>
      <c r="C26" s="9">
        <v>27741</v>
      </c>
      <c r="D26" s="9">
        <v>33918</v>
      </c>
      <c r="E26" s="45">
        <v>89.5</v>
      </c>
      <c r="F26" s="45">
        <f t="shared" si="0"/>
        <v>81.78843092163453</v>
      </c>
      <c r="G26" s="110"/>
    </row>
    <row r="27" spans="1:7" ht="13.5" customHeight="1">
      <c r="A27" s="30">
        <v>6</v>
      </c>
      <c r="B27" s="198" t="s">
        <v>131</v>
      </c>
      <c r="C27" s="9">
        <v>19466</v>
      </c>
      <c r="D27" s="9">
        <v>21928</v>
      </c>
      <c r="E27" s="45">
        <v>97.3</v>
      </c>
      <c r="F27" s="45">
        <f t="shared" si="0"/>
        <v>88.77234585917549</v>
      </c>
      <c r="G27" s="110"/>
    </row>
    <row r="28" spans="1:7" ht="13.5" customHeight="1">
      <c r="A28" s="30">
        <v>7</v>
      </c>
      <c r="B28" s="199" t="s">
        <v>230</v>
      </c>
      <c r="C28" s="9">
        <v>17542</v>
      </c>
      <c r="D28" s="9">
        <v>23484</v>
      </c>
      <c r="E28" s="45">
        <v>80.9</v>
      </c>
      <c r="F28" s="45">
        <f t="shared" si="0"/>
        <v>74.69766649633793</v>
      </c>
      <c r="G28" s="110"/>
    </row>
    <row r="29" spans="1:7" ht="13.5">
      <c r="A29" s="30">
        <v>8</v>
      </c>
      <c r="B29" s="199" t="s">
        <v>246</v>
      </c>
      <c r="C29" s="9">
        <v>16020</v>
      </c>
      <c r="D29" s="9">
        <v>21690</v>
      </c>
      <c r="E29" s="45">
        <v>97.5</v>
      </c>
      <c r="F29" s="45">
        <f t="shared" si="0"/>
        <v>73.85892116182573</v>
      </c>
      <c r="G29" s="110"/>
    </row>
    <row r="30" spans="1:7" ht="13.5">
      <c r="A30" s="30">
        <v>9</v>
      </c>
      <c r="B30" s="199" t="s">
        <v>236</v>
      </c>
      <c r="C30" s="9">
        <v>15615</v>
      </c>
      <c r="D30" s="9">
        <v>17760</v>
      </c>
      <c r="E30" s="45">
        <v>88.8</v>
      </c>
      <c r="F30" s="373">
        <f t="shared" si="0"/>
        <v>87.9222972972973</v>
      </c>
      <c r="G30" s="110"/>
    </row>
    <row r="31" spans="1:7" ht="14.25" thickBot="1">
      <c r="A31" s="122">
        <v>10</v>
      </c>
      <c r="B31" s="199" t="s">
        <v>244</v>
      </c>
      <c r="C31" s="115">
        <v>14367</v>
      </c>
      <c r="D31" s="115">
        <v>11974</v>
      </c>
      <c r="E31" s="116">
        <v>97.7</v>
      </c>
      <c r="F31" s="116">
        <f t="shared" si="0"/>
        <v>119.98496742943044</v>
      </c>
      <c r="G31" s="118"/>
    </row>
    <row r="32" spans="1:7" ht="14.25" thickBot="1">
      <c r="A32" s="94"/>
      <c r="B32" s="95" t="s">
        <v>87</v>
      </c>
      <c r="C32" s="96">
        <v>327997</v>
      </c>
      <c r="D32" s="96">
        <v>373441</v>
      </c>
      <c r="E32" s="99">
        <v>92.7</v>
      </c>
      <c r="F32" s="121">
        <f t="shared" si="0"/>
        <v>87.83100944995327</v>
      </c>
      <c r="G32" s="138">
        <v>59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198" t="s">
        <v>150</v>
      </c>
      <c r="C54" s="9">
        <v>16687</v>
      </c>
      <c r="D54" s="9">
        <v>21204</v>
      </c>
      <c r="E54" s="124">
        <v>83.9</v>
      </c>
      <c r="F54" s="45">
        <f>SUM(C54/D54*100)</f>
        <v>78.69741558196567</v>
      </c>
      <c r="G54" s="110"/>
    </row>
    <row r="55" spans="1:7" ht="13.5">
      <c r="A55" s="109">
        <v>2</v>
      </c>
      <c r="B55" s="198" t="s">
        <v>127</v>
      </c>
      <c r="C55" s="9">
        <v>5158</v>
      </c>
      <c r="D55" s="9">
        <v>5225</v>
      </c>
      <c r="E55" s="124">
        <v>91.5</v>
      </c>
      <c r="F55" s="45">
        <f aca="true" t="shared" si="1" ref="F55:F64">SUM(C55/D55*100)</f>
        <v>98.71770334928229</v>
      </c>
      <c r="G55" s="110"/>
    </row>
    <row r="56" spans="1:7" ht="13.5">
      <c r="A56" s="109">
        <v>3</v>
      </c>
      <c r="B56" s="198" t="s">
        <v>131</v>
      </c>
      <c r="C56" s="9">
        <v>2813</v>
      </c>
      <c r="D56" s="9">
        <v>2222</v>
      </c>
      <c r="E56" s="124">
        <v>136.2</v>
      </c>
      <c r="F56" s="45">
        <f t="shared" si="1"/>
        <v>126.59765976597659</v>
      </c>
      <c r="G56" s="110"/>
    </row>
    <row r="57" spans="1:8" ht="13.5">
      <c r="A57" s="109">
        <v>4</v>
      </c>
      <c r="B57" s="198" t="s">
        <v>226</v>
      </c>
      <c r="C57" s="9">
        <v>2696</v>
      </c>
      <c r="D57" s="9">
        <v>3103</v>
      </c>
      <c r="E57" s="124">
        <v>94.5</v>
      </c>
      <c r="F57" s="45">
        <f t="shared" si="1"/>
        <v>86.8836609732517</v>
      </c>
      <c r="G57" s="110"/>
      <c r="H57" s="72"/>
    </row>
    <row r="58" spans="1:7" ht="13.5">
      <c r="A58" s="109">
        <v>5</v>
      </c>
      <c r="B58" s="198" t="s">
        <v>126</v>
      </c>
      <c r="C58" s="9">
        <v>2651</v>
      </c>
      <c r="D58" s="9">
        <v>3645</v>
      </c>
      <c r="E58" s="124">
        <v>103.5</v>
      </c>
      <c r="F58" s="45">
        <f t="shared" si="1"/>
        <v>72.72976680384087</v>
      </c>
      <c r="G58" s="110"/>
    </row>
    <row r="59" spans="1:7" ht="13.5">
      <c r="A59" s="109">
        <v>6</v>
      </c>
      <c r="B59" s="198" t="s">
        <v>231</v>
      </c>
      <c r="C59" s="9">
        <v>2572</v>
      </c>
      <c r="D59" s="9">
        <v>2414</v>
      </c>
      <c r="E59" s="124">
        <v>94.4</v>
      </c>
      <c r="F59" s="45">
        <f t="shared" si="1"/>
        <v>106.54515327257663</v>
      </c>
      <c r="G59" s="110"/>
    </row>
    <row r="60" spans="1:7" ht="13.5">
      <c r="A60" s="109">
        <v>7</v>
      </c>
      <c r="B60" s="199" t="s">
        <v>157</v>
      </c>
      <c r="C60" s="9">
        <v>1387</v>
      </c>
      <c r="D60" s="9">
        <v>1420</v>
      </c>
      <c r="E60" s="124">
        <v>114.4</v>
      </c>
      <c r="F60" s="45">
        <f t="shared" si="1"/>
        <v>97.67605633802818</v>
      </c>
      <c r="G60" s="110"/>
    </row>
    <row r="61" spans="1:7" ht="13.5">
      <c r="A61" s="109">
        <v>8</v>
      </c>
      <c r="B61" s="199" t="s">
        <v>160</v>
      </c>
      <c r="C61" s="9">
        <v>922</v>
      </c>
      <c r="D61" s="9">
        <v>1055</v>
      </c>
      <c r="E61" s="124">
        <v>86.2</v>
      </c>
      <c r="F61" s="45">
        <f t="shared" si="1"/>
        <v>87.39336492890996</v>
      </c>
      <c r="G61" s="110"/>
    </row>
    <row r="62" spans="1:7" ht="13.5">
      <c r="A62" s="109">
        <v>9</v>
      </c>
      <c r="B62" s="199" t="s">
        <v>262</v>
      </c>
      <c r="C62" s="9">
        <v>710</v>
      </c>
      <c r="D62" s="9">
        <v>593</v>
      </c>
      <c r="E62" s="124">
        <v>121.2</v>
      </c>
      <c r="F62" s="45">
        <f t="shared" si="1"/>
        <v>119.7301854974705</v>
      </c>
      <c r="G62" s="110"/>
    </row>
    <row r="63" spans="1:7" ht="14.25" thickBot="1">
      <c r="A63" s="111">
        <v>10</v>
      </c>
      <c r="B63" s="200" t="s">
        <v>235</v>
      </c>
      <c r="C63" s="112">
        <v>626</v>
      </c>
      <c r="D63" s="112">
        <v>915</v>
      </c>
      <c r="E63" s="125">
        <v>92.9</v>
      </c>
      <c r="F63" s="45">
        <f t="shared" si="1"/>
        <v>68.4153005464481</v>
      </c>
      <c r="G63" s="113"/>
    </row>
    <row r="64" spans="1:7" ht="14.25" thickBot="1">
      <c r="A64" s="94"/>
      <c r="B64" s="95" t="s">
        <v>83</v>
      </c>
      <c r="C64" s="96">
        <v>38731</v>
      </c>
      <c r="D64" s="96">
        <v>45621</v>
      </c>
      <c r="E64" s="97">
        <v>92.6</v>
      </c>
      <c r="F64" s="121">
        <f t="shared" si="1"/>
        <v>84.89730606518928</v>
      </c>
      <c r="G64" s="138">
        <v>120.1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140</v>
      </c>
      <c r="D20" s="88" t="s">
        <v>141</v>
      </c>
      <c r="E20" s="107" t="s">
        <v>55</v>
      </c>
      <c r="F20" s="107" t="s">
        <v>63</v>
      </c>
      <c r="G20" s="108" t="s">
        <v>86</v>
      </c>
    </row>
    <row r="21" spans="1:7" ht="13.5">
      <c r="A21" s="109">
        <v>1</v>
      </c>
      <c r="B21" s="198" t="s">
        <v>158</v>
      </c>
      <c r="C21" s="9">
        <v>22015</v>
      </c>
      <c r="D21" s="9">
        <v>21667</v>
      </c>
      <c r="E21" s="124">
        <v>76</v>
      </c>
      <c r="F21" s="45">
        <f aca="true" t="shared" si="0" ref="F21:F31">SUM(C21/D21*100)</f>
        <v>101.60612913647482</v>
      </c>
      <c r="G21" s="110"/>
    </row>
    <row r="22" spans="1:7" ht="13.5">
      <c r="A22" s="109">
        <v>2</v>
      </c>
      <c r="B22" s="198" t="s">
        <v>79</v>
      </c>
      <c r="C22" s="9">
        <v>11189</v>
      </c>
      <c r="D22" s="9">
        <v>21677</v>
      </c>
      <c r="E22" s="124">
        <v>92.9</v>
      </c>
      <c r="F22" s="45">
        <f t="shared" si="0"/>
        <v>51.61692116067722</v>
      </c>
      <c r="G22" s="110"/>
    </row>
    <row r="23" spans="1:7" ht="13.5" customHeight="1">
      <c r="A23" s="109">
        <v>3</v>
      </c>
      <c r="B23" s="198" t="s">
        <v>125</v>
      </c>
      <c r="C23" s="9">
        <v>9119</v>
      </c>
      <c r="D23" s="9">
        <v>10133</v>
      </c>
      <c r="E23" s="124">
        <v>94.1</v>
      </c>
      <c r="F23" s="45">
        <f t="shared" si="0"/>
        <v>89.9930918780223</v>
      </c>
      <c r="G23" s="110"/>
    </row>
    <row r="24" spans="1:7" ht="13.5" customHeight="1">
      <c r="A24" s="109">
        <v>4</v>
      </c>
      <c r="B24" s="199" t="s">
        <v>235</v>
      </c>
      <c r="C24" s="9">
        <v>7872</v>
      </c>
      <c r="D24" s="9">
        <v>7323</v>
      </c>
      <c r="E24" s="124">
        <v>125.3</v>
      </c>
      <c r="F24" s="45">
        <f t="shared" si="0"/>
        <v>107.49692748873412</v>
      </c>
      <c r="G24" s="110"/>
    </row>
    <row r="25" spans="1:7" ht="13.5" customHeight="1">
      <c r="A25" s="109">
        <v>5</v>
      </c>
      <c r="B25" s="199" t="s">
        <v>234</v>
      </c>
      <c r="C25" s="9">
        <v>7324</v>
      </c>
      <c r="D25" s="9">
        <v>7961</v>
      </c>
      <c r="E25" s="124">
        <v>96.6</v>
      </c>
      <c r="F25" s="45">
        <f t="shared" si="0"/>
        <v>91.99849265167693</v>
      </c>
      <c r="G25" s="110"/>
    </row>
    <row r="26" spans="1:7" ht="13.5" customHeight="1">
      <c r="A26" s="109">
        <v>6</v>
      </c>
      <c r="B26" s="199" t="s">
        <v>243</v>
      </c>
      <c r="C26" s="9">
        <v>7262</v>
      </c>
      <c r="D26" s="9">
        <v>9404</v>
      </c>
      <c r="E26" s="124">
        <v>93.8</v>
      </c>
      <c r="F26" s="45">
        <f t="shared" si="0"/>
        <v>77.22245852828583</v>
      </c>
      <c r="G26" s="110"/>
    </row>
    <row r="27" spans="1:7" ht="13.5" customHeight="1">
      <c r="A27" s="109">
        <v>7</v>
      </c>
      <c r="B27" s="199" t="s">
        <v>236</v>
      </c>
      <c r="C27" s="9">
        <v>5152</v>
      </c>
      <c r="D27" s="9">
        <v>8738</v>
      </c>
      <c r="E27" s="124">
        <v>96.9</v>
      </c>
      <c r="F27" s="45">
        <f t="shared" si="0"/>
        <v>58.96086060883498</v>
      </c>
      <c r="G27" s="110"/>
    </row>
    <row r="28" spans="1:7" ht="13.5" customHeight="1">
      <c r="A28" s="109">
        <v>8</v>
      </c>
      <c r="B28" s="199" t="s">
        <v>131</v>
      </c>
      <c r="C28" s="9">
        <v>4615</v>
      </c>
      <c r="D28" s="9">
        <v>4443</v>
      </c>
      <c r="E28" s="124">
        <v>91.4</v>
      </c>
      <c r="F28" s="45">
        <f t="shared" si="0"/>
        <v>103.87125815890164</v>
      </c>
      <c r="G28" s="110"/>
    </row>
    <row r="29" spans="1:7" ht="13.5" customHeight="1">
      <c r="A29" s="109">
        <v>9</v>
      </c>
      <c r="B29" s="199" t="s">
        <v>162</v>
      </c>
      <c r="C29" s="115">
        <v>4130</v>
      </c>
      <c r="D29" s="115">
        <v>3201</v>
      </c>
      <c r="E29" s="127">
        <v>94.7</v>
      </c>
      <c r="F29" s="45">
        <f t="shared" si="0"/>
        <v>129.02218056857234</v>
      </c>
      <c r="G29" s="110"/>
    </row>
    <row r="30" spans="1:7" ht="13.5" customHeight="1" thickBot="1">
      <c r="A30" s="114">
        <v>10</v>
      </c>
      <c r="B30" s="199" t="s">
        <v>238</v>
      </c>
      <c r="C30" s="115">
        <v>2955</v>
      </c>
      <c r="D30" s="115">
        <v>2922</v>
      </c>
      <c r="E30" s="127">
        <v>97.9</v>
      </c>
      <c r="F30" s="116">
        <f t="shared" si="0"/>
        <v>101.129363449692</v>
      </c>
      <c r="G30" s="118"/>
    </row>
    <row r="31" spans="1:7" ht="13.5" customHeight="1" thickBot="1">
      <c r="A31" s="94"/>
      <c r="B31" s="95" t="s">
        <v>89</v>
      </c>
      <c r="C31" s="96">
        <v>99194</v>
      </c>
      <c r="D31" s="96">
        <v>115796</v>
      </c>
      <c r="E31" s="97">
        <v>91.4</v>
      </c>
      <c r="F31" s="121">
        <f t="shared" si="0"/>
        <v>85.6627171923037</v>
      </c>
      <c r="G31" s="123">
        <v>117.1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198" t="s">
        <v>150</v>
      </c>
      <c r="C54" s="6">
        <v>31780</v>
      </c>
      <c r="D54" s="9">
        <v>35143</v>
      </c>
      <c r="E54" s="45">
        <v>90.8</v>
      </c>
      <c r="F54" s="45">
        <f aca="true" t="shared" si="1" ref="F54:F64">SUM(C54/D54*100)</f>
        <v>90.43052670517599</v>
      </c>
      <c r="G54" s="110"/>
    </row>
    <row r="55" spans="1:7" ht="13.5">
      <c r="A55" s="109">
        <v>2</v>
      </c>
      <c r="B55" s="198" t="s">
        <v>79</v>
      </c>
      <c r="C55" s="6">
        <v>21973</v>
      </c>
      <c r="D55" s="9">
        <v>18073</v>
      </c>
      <c r="E55" s="45">
        <v>97.3</v>
      </c>
      <c r="F55" s="45">
        <f t="shared" si="1"/>
        <v>121.57915122005201</v>
      </c>
      <c r="G55" s="110"/>
    </row>
    <row r="56" spans="1:7" ht="13.5">
      <c r="A56" s="109">
        <v>3</v>
      </c>
      <c r="B56" s="198" t="s">
        <v>161</v>
      </c>
      <c r="C56" s="6">
        <v>20886</v>
      </c>
      <c r="D56" s="9">
        <v>18806</v>
      </c>
      <c r="E56" s="45">
        <v>101.9</v>
      </c>
      <c r="F56" s="45">
        <f t="shared" si="1"/>
        <v>111.06029990428587</v>
      </c>
      <c r="G56" s="110"/>
    </row>
    <row r="57" spans="1:7" ht="13.5">
      <c r="A57" s="109">
        <v>4</v>
      </c>
      <c r="B57" s="7" t="s">
        <v>231</v>
      </c>
      <c r="C57" s="6">
        <v>18275</v>
      </c>
      <c r="D57" s="9">
        <v>21901</v>
      </c>
      <c r="E57" s="45">
        <v>95</v>
      </c>
      <c r="F57" s="45">
        <f t="shared" si="1"/>
        <v>83.44367837085065</v>
      </c>
      <c r="G57" s="110"/>
    </row>
    <row r="58" spans="1:7" ht="13.5">
      <c r="A58" s="109">
        <v>5</v>
      </c>
      <c r="B58" s="199" t="s">
        <v>237</v>
      </c>
      <c r="C58" s="6">
        <v>16160</v>
      </c>
      <c r="D58" s="9">
        <v>17885</v>
      </c>
      <c r="E58" s="45">
        <v>100.8</v>
      </c>
      <c r="F58" s="45">
        <f t="shared" si="1"/>
        <v>90.35504612804026</v>
      </c>
      <c r="G58" s="110"/>
    </row>
    <row r="59" spans="1:7" ht="13.5">
      <c r="A59" s="109">
        <v>6</v>
      </c>
      <c r="B59" s="199" t="s">
        <v>247</v>
      </c>
      <c r="C59" s="6">
        <v>15040</v>
      </c>
      <c r="D59" s="9">
        <v>10547</v>
      </c>
      <c r="E59" s="45">
        <v>135</v>
      </c>
      <c r="F59" s="45">
        <f t="shared" si="1"/>
        <v>142.5997914098796</v>
      </c>
      <c r="G59" s="110"/>
    </row>
    <row r="60" spans="1:7" ht="13.5">
      <c r="A60" s="109">
        <v>7</v>
      </c>
      <c r="B60" s="199" t="s">
        <v>244</v>
      </c>
      <c r="C60" s="6">
        <v>14514</v>
      </c>
      <c r="D60" s="9">
        <v>11320</v>
      </c>
      <c r="E60" s="45">
        <v>101.7</v>
      </c>
      <c r="F60" s="45">
        <f t="shared" si="1"/>
        <v>128.21554770318022</v>
      </c>
      <c r="G60" s="110"/>
    </row>
    <row r="61" spans="1:7" ht="13.5">
      <c r="A61" s="109">
        <v>8</v>
      </c>
      <c r="B61" s="199" t="s">
        <v>235</v>
      </c>
      <c r="C61" s="6">
        <v>12816</v>
      </c>
      <c r="D61" s="9">
        <v>11036</v>
      </c>
      <c r="E61" s="45">
        <v>88.7</v>
      </c>
      <c r="F61" s="45">
        <f t="shared" si="1"/>
        <v>116.12903225806453</v>
      </c>
      <c r="G61" s="110"/>
    </row>
    <row r="62" spans="1:7" ht="13.5">
      <c r="A62" s="109">
        <v>9</v>
      </c>
      <c r="B62" s="199" t="s">
        <v>238</v>
      </c>
      <c r="C62" s="126">
        <v>11929</v>
      </c>
      <c r="D62" s="115">
        <v>10533</v>
      </c>
      <c r="E62" s="116">
        <v>115.9</v>
      </c>
      <c r="F62" s="45">
        <f t="shared" si="1"/>
        <v>113.2535839741764</v>
      </c>
      <c r="G62" s="110"/>
    </row>
    <row r="63" spans="1:7" ht="14.25" thickBot="1">
      <c r="A63" s="114">
        <v>10</v>
      </c>
      <c r="B63" s="199" t="s">
        <v>251</v>
      </c>
      <c r="C63" s="126">
        <v>8422</v>
      </c>
      <c r="D63" s="115">
        <v>9458</v>
      </c>
      <c r="E63" s="116">
        <v>89.8</v>
      </c>
      <c r="F63" s="116">
        <f t="shared" si="1"/>
        <v>89.04631000211461</v>
      </c>
      <c r="G63" s="118"/>
    </row>
    <row r="64" spans="1:7" ht="14.25" thickBot="1">
      <c r="A64" s="94"/>
      <c r="B64" s="95" t="s">
        <v>85</v>
      </c>
      <c r="C64" s="96">
        <v>209031</v>
      </c>
      <c r="D64" s="96">
        <v>202943</v>
      </c>
      <c r="E64" s="99">
        <v>98.5</v>
      </c>
      <c r="F64" s="121">
        <f t="shared" si="1"/>
        <v>102.99985710273327</v>
      </c>
      <c r="G64" s="138">
        <v>76.7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81" t="s">
        <v>194</v>
      </c>
      <c r="C16" s="281" t="s">
        <v>195</v>
      </c>
      <c r="D16" s="281" t="s">
        <v>196</v>
      </c>
      <c r="E16" s="281" t="s">
        <v>166</v>
      </c>
      <c r="F16" s="281" t="s">
        <v>167</v>
      </c>
      <c r="G16" s="281" t="s">
        <v>168</v>
      </c>
      <c r="H16" s="281" t="s">
        <v>169</v>
      </c>
      <c r="I16" s="281" t="s">
        <v>170</v>
      </c>
      <c r="J16" s="281" t="s">
        <v>171</v>
      </c>
      <c r="K16" s="281" t="s">
        <v>172</v>
      </c>
      <c r="L16" s="281" t="s">
        <v>173</v>
      </c>
      <c r="M16" s="281" t="s">
        <v>174</v>
      </c>
      <c r="N16" s="1"/>
    </row>
    <row r="17" spans="1:27" ht="10.5" customHeight="1">
      <c r="A17" s="10" t="s">
        <v>197</v>
      </c>
      <c r="B17" s="278">
        <v>67.9</v>
      </c>
      <c r="C17" s="278">
        <v>70.2</v>
      </c>
      <c r="D17" s="278">
        <v>77.5</v>
      </c>
      <c r="E17" s="278">
        <v>83.7</v>
      </c>
      <c r="F17" s="278">
        <v>70.4</v>
      </c>
      <c r="G17" s="278">
        <v>83.5</v>
      </c>
      <c r="H17" s="278">
        <v>83.9</v>
      </c>
      <c r="I17" s="278">
        <v>76.5</v>
      </c>
      <c r="J17" s="278">
        <v>74.5</v>
      </c>
      <c r="K17" s="278">
        <v>82.8</v>
      </c>
      <c r="L17" s="278">
        <v>76.5</v>
      </c>
      <c r="M17" s="278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198</v>
      </c>
      <c r="B18" s="278">
        <v>73.5</v>
      </c>
      <c r="C18" s="278">
        <v>74.3</v>
      </c>
      <c r="D18" s="278">
        <v>75.7</v>
      </c>
      <c r="E18" s="278">
        <v>85.3</v>
      </c>
      <c r="F18" s="278">
        <v>83.2</v>
      </c>
      <c r="G18" s="278">
        <v>89.6</v>
      </c>
      <c r="H18" s="278">
        <v>94.5</v>
      </c>
      <c r="I18" s="278">
        <v>77.2</v>
      </c>
      <c r="J18" s="278">
        <v>90.5</v>
      </c>
      <c r="K18" s="278">
        <v>97.3</v>
      </c>
      <c r="L18" s="278">
        <v>96.3</v>
      </c>
      <c r="M18" s="278">
        <v>78.9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"/>
      <c r="AA18" s="1"/>
    </row>
    <row r="19" spans="1:27" ht="10.5" customHeight="1">
      <c r="A19" s="10" t="s">
        <v>199</v>
      </c>
      <c r="B19" s="278">
        <v>92.9</v>
      </c>
      <c r="C19" s="278">
        <v>77.4</v>
      </c>
      <c r="D19" s="278">
        <v>75.4</v>
      </c>
      <c r="E19" s="278">
        <v>75.8</v>
      </c>
      <c r="F19" s="278">
        <v>74.4</v>
      </c>
      <c r="G19" s="278">
        <v>77.7</v>
      </c>
      <c r="H19" s="278">
        <v>80.3</v>
      </c>
      <c r="I19" s="278">
        <v>77.2</v>
      </c>
      <c r="J19" s="278">
        <v>77.5</v>
      </c>
      <c r="K19" s="278">
        <v>77.1</v>
      </c>
      <c r="L19" s="278">
        <v>73.5</v>
      </c>
      <c r="M19" s="278">
        <v>66.6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1"/>
      <c r="AA19" s="1"/>
    </row>
    <row r="20" spans="1:27" ht="10.5" customHeight="1">
      <c r="A20" s="10" t="s">
        <v>200</v>
      </c>
      <c r="B20" s="278">
        <v>67.1</v>
      </c>
      <c r="C20" s="278">
        <v>69</v>
      </c>
      <c r="D20" s="278">
        <v>71.2</v>
      </c>
      <c r="E20" s="278">
        <v>73.2</v>
      </c>
      <c r="F20" s="278">
        <v>72</v>
      </c>
      <c r="G20" s="278">
        <v>72.6</v>
      </c>
      <c r="H20" s="278">
        <v>78.1</v>
      </c>
      <c r="I20" s="278">
        <v>80</v>
      </c>
      <c r="J20" s="278">
        <v>75.3</v>
      </c>
      <c r="K20" s="278">
        <v>77.7</v>
      </c>
      <c r="L20" s="278">
        <v>79.8</v>
      </c>
      <c r="M20" s="278">
        <v>73.4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1"/>
      <c r="AA20" s="1"/>
    </row>
    <row r="21" spans="1:27" ht="10.5" customHeight="1">
      <c r="A21" s="10" t="s">
        <v>201</v>
      </c>
      <c r="B21" s="278">
        <v>71.6</v>
      </c>
      <c r="C21" s="278">
        <v>76.8</v>
      </c>
      <c r="D21" s="278">
        <v>80.9</v>
      </c>
      <c r="E21" s="278">
        <v>79.2</v>
      </c>
      <c r="F21" s="278">
        <v>79.8</v>
      </c>
      <c r="G21" s="278">
        <v>79.2</v>
      </c>
      <c r="H21" s="278">
        <v>80.8</v>
      </c>
      <c r="I21" s="278">
        <v>83.9</v>
      </c>
      <c r="J21" s="278">
        <v>84.2</v>
      </c>
      <c r="K21" s="278">
        <v>84.4</v>
      </c>
      <c r="L21" s="278">
        <v>83.6</v>
      </c>
      <c r="M21" s="278">
        <v>71.9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1"/>
      <c r="AA22" s="1"/>
    </row>
    <row r="23" spans="14:27" ht="9.75" customHeight="1"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1"/>
      <c r="AA23" s="1"/>
    </row>
    <row r="24" spans="1:13" ht="13.5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8" ht="13.5">
      <c r="O28" s="28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81" t="s">
        <v>194</v>
      </c>
      <c r="C41" s="281" t="s">
        <v>195</v>
      </c>
      <c r="D41" s="281" t="s">
        <v>196</v>
      </c>
      <c r="E41" s="281" t="s">
        <v>166</v>
      </c>
      <c r="F41" s="281" t="s">
        <v>167</v>
      </c>
      <c r="G41" s="281" t="s">
        <v>168</v>
      </c>
      <c r="H41" s="281" t="s">
        <v>169</v>
      </c>
      <c r="I41" s="281" t="s">
        <v>170</v>
      </c>
      <c r="J41" s="281" t="s">
        <v>171</v>
      </c>
      <c r="K41" s="281" t="s">
        <v>172</v>
      </c>
      <c r="L41" s="281" t="s">
        <v>173</v>
      </c>
      <c r="M41" s="281" t="s">
        <v>174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197</v>
      </c>
      <c r="B42" s="287">
        <v>100.1</v>
      </c>
      <c r="C42" s="287">
        <v>94.9</v>
      </c>
      <c r="D42" s="287">
        <v>88</v>
      </c>
      <c r="E42" s="287">
        <v>84.7</v>
      </c>
      <c r="F42" s="287">
        <v>86.6</v>
      </c>
      <c r="G42" s="287">
        <v>95.3</v>
      </c>
      <c r="H42" s="287">
        <v>92.5</v>
      </c>
      <c r="I42" s="287">
        <v>95.8</v>
      </c>
      <c r="J42" s="287">
        <v>94.3</v>
      </c>
      <c r="K42" s="287">
        <v>94.3</v>
      </c>
      <c r="L42" s="287">
        <v>93.5</v>
      </c>
      <c r="M42" s="287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198</v>
      </c>
      <c r="B43" s="287">
        <v>96.9</v>
      </c>
      <c r="C43" s="287">
        <v>96.4</v>
      </c>
      <c r="D43" s="287">
        <v>90.1</v>
      </c>
      <c r="E43" s="287">
        <v>101.5</v>
      </c>
      <c r="F43" s="287">
        <v>106.8</v>
      </c>
      <c r="G43" s="287">
        <v>110.7</v>
      </c>
      <c r="H43" s="287">
        <v>103.8</v>
      </c>
      <c r="I43" s="287">
        <v>105.9</v>
      </c>
      <c r="J43" s="287">
        <v>95.9</v>
      </c>
      <c r="K43" s="287">
        <v>92.5</v>
      </c>
      <c r="L43" s="287">
        <v>100.7</v>
      </c>
      <c r="M43" s="287">
        <v>94.6</v>
      </c>
      <c r="N43" s="25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10.5" customHeight="1">
      <c r="A44" s="10" t="s">
        <v>199</v>
      </c>
      <c r="B44" s="287">
        <v>109.6</v>
      </c>
      <c r="C44" s="287">
        <v>91.7</v>
      </c>
      <c r="D44" s="287">
        <v>85.7</v>
      </c>
      <c r="E44" s="287">
        <v>88.7</v>
      </c>
      <c r="F44" s="287">
        <v>89.8</v>
      </c>
      <c r="G44" s="287">
        <v>91.4</v>
      </c>
      <c r="H44" s="287">
        <v>87.6</v>
      </c>
      <c r="I44" s="287">
        <v>85.8</v>
      </c>
      <c r="J44" s="287">
        <v>84.7</v>
      </c>
      <c r="K44" s="287">
        <v>90.7</v>
      </c>
      <c r="L44" s="287">
        <v>91.4</v>
      </c>
      <c r="M44" s="287">
        <v>87.4</v>
      </c>
      <c r="N44" s="25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0.5" customHeight="1">
      <c r="A45" s="10" t="s">
        <v>200</v>
      </c>
      <c r="B45" s="287">
        <v>91.1</v>
      </c>
      <c r="C45" s="287">
        <v>91.1</v>
      </c>
      <c r="D45" s="287">
        <v>91.1</v>
      </c>
      <c r="E45" s="287">
        <v>90.6</v>
      </c>
      <c r="F45" s="287">
        <v>95.7</v>
      </c>
      <c r="G45" s="287">
        <v>90</v>
      </c>
      <c r="H45" s="287">
        <v>92.4</v>
      </c>
      <c r="I45" s="287">
        <v>93.7</v>
      </c>
      <c r="J45" s="287">
        <v>85.5</v>
      </c>
      <c r="K45" s="287">
        <v>88.9</v>
      </c>
      <c r="L45" s="287">
        <v>90.9</v>
      </c>
      <c r="M45" s="287">
        <v>84</v>
      </c>
      <c r="N45" s="25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0.5" customHeight="1">
      <c r="A46" s="10" t="s">
        <v>190</v>
      </c>
      <c r="B46" s="287">
        <v>85.3</v>
      </c>
      <c r="C46" s="287">
        <v>84.2</v>
      </c>
      <c r="D46" s="287">
        <v>80.9</v>
      </c>
      <c r="E46" s="287">
        <v>82.2</v>
      </c>
      <c r="F46" s="287">
        <v>91.4</v>
      </c>
      <c r="G46" s="287">
        <v>87.2</v>
      </c>
      <c r="H46" s="287">
        <v>87.8</v>
      </c>
      <c r="I46" s="287">
        <v>91</v>
      </c>
      <c r="J46" s="287">
        <v>92.4</v>
      </c>
      <c r="K46" s="287">
        <v>97</v>
      </c>
      <c r="L46" s="287">
        <v>97.1</v>
      </c>
      <c r="M46" s="287">
        <v>90.7</v>
      </c>
      <c r="N46" s="25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4:26" ht="10.5" customHeight="1">
      <c r="N47" s="25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4:26" ht="10.5" customHeight="1">
      <c r="N48" s="25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81" t="s">
        <v>194</v>
      </c>
      <c r="C65" s="281" t="s">
        <v>195</v>
      </c>
      <c r="D65" s="281" t="s">
        <v>196</v>
      </c>
      <c r="E65" s="281" t="s">
        <v>166</v>
      </c>
      <c r="F65" s="281" t="s">
        <v>167</v>
      </c>
      <c r="G65" s="281" t="s">
        <v>168</v>
      </c>
      <c r="H65" s="281" t="s">
        <v>169</v>
      </c>
      <c r="I65" s="281" t="s">
        <v>170</v>
      </c>
      <c r="J65" s="281" t="s">
        <v>171</v>
      </c>
      <c r="K65" s="281" t="s">
        <v>172</v>
      </c>
      <c r="L65" s="281" t="s">
        <v>173</v>
      </c>
      <c r="M65" s="281" t="s">
        <v>174</v>
      </c>
    </row>
    <row r="66" spans="1:13" ht="10.5" customHeight="1">
      <c r="A66" s="10" t="s">
        <v>197</v>
      </c>
      <c r="B66" s="278">
        <v>67.6</v>
      </c>
      <c r="C66" s="278">
        <v>74.7</v>
      </c>
      <c r="D66" s="278">
        <v>88.5</v>
      </c>
      <c r="E66" s="278">
        <v>98.8</v>
      </c>
      <c r="F66" s="278">
        <v>81</v>
      </c>
      <c r="G66" s="278">
        <v>87.1</v>
      </c>
      <c r="H66" s="278">
        <v>90.8</v>
      </c>
      <c r="I66" s="278">
        <v>79.5</v>
      </c>
      <c r="J66" s="278">
        <v>79.1</v>
      </c>
      <c r="K66" s="278">
        <v>87.8</v>
      </c>
      <c r="L66" s="278">
        <v>81.9</v>
      </c>
      <c r="M66" s="278">
        <v>81.6</v>
      </c>
    </row>
    <row r="67" spans="1:26" ht="10.5" customHeight="1">
      <c r="A67" s="10" t="s">
        <v>198</v>
      </c>
      <c r="B67" s="278">
        <v>75.9</v>
      </c>
      <c r="C67" s="278">
        <v>77.1</v>
      </c>
      <c r="D67" s="278">
        <v>84.6</v>
      </c>
      <c r="E67" s="278">
        <v>83</v>
      </c>
      <c r="F67" s="278">
        <v>77.3</v>
      </c>
      <c r="G67" s="278">
        <v>80.6</v>
      </c>
      <c r="H67" s="278">
        <v>91.3</v>
      </c>
      <c r="I67" s="278">
        <v>72.6</v>
      </c>
      <c r="J67" s="278">
        <v>94.7</v>
      </c>
      <c r="K67" s="278">
        <v>105.1</v>
      </c>
      <c r="L67" s="278">
        <v>95.5</v>
      </c>
      <c r="M67" s="278">
        <v>84</v>
      </c>
      <c r="N67" s="25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0.5" customHeight="1">
      <c r="A68" s="10" t="s">
        <v>199</v>
      </c>
      <c r="B68" s="278">
        <v>83.6</v>
      </c>
      <c r="C68" s="278">
        <v>85.7</v>
      </c>
      <c r="D68" s="278">
        <v>88.4</v>
      </c>
      <c r="E68" s="278">
        <v>85.2</v>
      </c>
      <c r="F68" s="278">
        <v>82.7</v>
      </c>
      <c r="G68" s="278">
        <v>84.9</v>
      </c>
      <c r="H68" s="278">
        <v>91.8</v>
      </c>
      <c r="I68" s="278">
        <v>90.1</v>
      </c>
      <c r="J68" s="278">
        <v>91.5</v>
      </c>
      <c r="K68" s="278">
        <v>84.5</v>
      </c>
      <c r="L68" s="278">
        <v>80.3</v>
      </c>
      <c r="M68" s="278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200</v>
      </c>
      <c r="B69" s="278">
        <v>73.1</v>
      </c>
      <c r="C69" s="278">
        <v>75.7</v>
      </c>
      <c r="D69" s="278">
        <v>78.1</v>
      </c>
      <c r="E69" s="278">
        <v>80.8</v>
      </c>
      <c r="F69" s="278">
        <v>74.5</v>
      </c>
      <c r="G69" s="278">
        <v>81.3</v>
      </c>
      <c r="H69" s="278">
        <v>84.2</v>
      </c>
      <c r="I69" s="278">
        <v>85.2</v>
      </c>
      <c r="J69" s="278">
        <v>88.5</v>
      </c>
      <c r="K69" s="278">
        <v>87.1</v>
      </c>
      <c r="L69" s="278">
        <v>87.6</v>
      </c>
      <c r="M69" s="278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201</v>
      </c>
      <c r="B70" s="278">
        <v>83.9</v>
      </c>
      <c r="C70" s="278">
        <v>91.2</v>
      </c>
      <c r="D70" s="278">
        <v>100</v>
      </c>
      <c r="E70" s="278">
        <v>96.4</v>
      </c>
      <c r="F70" s="278">
        <v>86.6</v>
      </c>
      <c r="G70" s="278">
        <v>91.1</v>
      </c>
      <c r="H70" s="278">
        <v>92</v>
      </c>
      <c r="I70" s="278">
        <v>92.1</v>
      </c>
      <c r="J70" s="278">
        <v>91.1</v>
      </c>
      <c r="K70" s="278">
        <v>86.7</v>
      </c>
      <c r="L70" s="278">
        <v>86.1</v>
      </c>
      <c r="M70" s="278">
        <v>80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84"/>
      <c r="C72" s="284"/>
      <c r="D72" s="284"/>
      <c r="E72" s="284"/>
      <c r="F72" s="284"/>
      <c r="G72" s="288"/>
      <c r="H72" s="284"/>
      <c r="I72" s="284"/>
      <c r="J72" s="284"/>
      <c r="K72" s="284"/>
      <c r="L72" s="284"/>
      <c r="M72" s="28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85" customWidth="1"/>
    <col min="25" max="26" width="7.625" style="0" customWidth="1"/>
  </cols>
  <sheetData>
    <row r="1" spans="1:29" ht="13.5">
      <c r="A1" s="25"/>
      <c r="B1" s="289"/>
      <c r="C1" s="272"/>
      <c r="D1" s="272"/>
      <c r="E1" s="272"/>
      <c r="F1" s="272"/>
      <c r="G1" s="272"/>
      <c r="H1" s="272"/>
      <c r="I1" s="27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72"/>
      <c r="C2" s="272"/>
      <c r="D2" s="272"/>
      <c r="E2" s="272"/>
      <c r="F2" s="272"/>
      <c r="G2" s="272"/>
      <c r="H2" s="272"/>
      <c r="I2" s="272"/>
      <c r="J2" s="1"/>
      <c r="L2" s="66"/>
      <c r="M2" s="290"/>
      <c r="N2" s="66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1"/>
      <c r="AB2" s="1"/>
      <c r="AC2" s="1"/>
    </row>
    <row r="3" spans="1:29" ht="13.5">
      <c r="A3" s="25"/>
      <c r="B3" s="272"/>
      <c r="C3" s="272"/>
      <c r="D3" s="272"/>
      <c r="E3" s="272"/>
      <c r="F3" s="272"/>
      <c r="G3" s="272"/>
      <c r="H3" s="272"/>
      <c r="I3" s="272"/>
      <c r="J3" s="1"/>
      <c r="L3" s="66"/>
      <c r="M3" s="290"/>
      <c r="N3" s="66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1"/>
      <c r="AB3" s="1"/>
      <c r="AC3" s="1"/>
    </row>
    <row r="4" spans="1:29" ht="13.5">
      <c r="A4" s="25"/>
      <c r="B4" s="272"/>
      <c r="C4" s="272"/>
      <c r="D4" s="272"/>
      <c r="E4" s="272"/>
      <c r="F4" s="272"/>
      <c r="G4" s="272"/>
      <c r="H4" s="272"/>
      <c r="I4" s="272"/>
      <c r="J4" s="1"/>
      <c r="L4" s="66"/>
      <c r="M4" s="290"/>
      <c r="N4" s="66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1"/>
      <c r="AB4" s="1"/>
      <c r="AC4" s="1"/>
    </row>
    <row r="5" spans="1:29" ht="13.5">
      <c r="A5" s="25"/>
      <c r="B5" s="272"/>
      <c r="C5" s="272"/>
      <c r="D5" s="272"/>
      <c r="E5" s="272"/>
      <c r="F5" s="272"/>
      <c r="G5" s="272"/>
      <c r="H5" s="272"/>
      <c r="I5" s="272"/>
      <c r="J5" s="1"/>
      <c r="L5" s="66"/>
      <c r="M5" s="290"/>
      <c r="N5" s="66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"/>
      <c r="AB5" s="1"/>
      <c r="AC5" s="1"/>
    </row>
    <row r="6" spans="10:29" ht="13.5">
      <c r="J6" s="1"/>
      <c r="L6" s="66"/>
      <c r="M6" s="290"/>
      <c r="N6" s="66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1"/>
      <c r="AB6" s="1"/>
      <c r="AC6" s="1"/>
    </row>
    <row r="7" spans="10:23" ht="13.5">
      <c r="J7" s="1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163</v>
      </c>
      <c r="C18" s="11" t="s">
        <v>164</v>
      </c>
      <c r="D18" s="11" t="s">
        <v>165</v>
      </c>
      <c r="E18" s="11" t="s">
        <v>166</v>
      </c>
      <c r="F18" s="11" t="s">
        <v>167</v>
      </c>
      <c r="G18" s="11" t="s">
        <v>168</v>
      </c>
      <c r="H18" s="11" t="s">
        <v>169</v>
      </c>
      <c r="I18" s="11" t="s">
        <v>170</v>
      </c>
      <c r="J18" s="11" t="s">
        <v>171</v>
      </c>
      <c r="K18" s="11" t="s">
        <v>172</v>
      </c>
      <c r="L18" s="11" t="s">
        <v>173</v>
      </c>
      <c r="M18" s="11" t="s">
        <v>174</v>
      </c>
    </row>
    <row r="19" spans="1:13" ht="10.5" customHeight="1">
      <c r="A19" s="10" t="s">
        <v>175</v>
      </c>
      <c r="B19" s="287">
        <v>17.7</v>
      </c>
      <c r="C19" s="287">
        <v>19.4</v>
      </c>
      <c r="D19" s="287">
        <v>19.6</v>
      </c>
      <c r="E19" s="287">
        <v>21.3</v>
      </c>
      <c r="F19" s="287">
        <v>19.8</v>
      </c>
      <c r="G19" s="287">
        <v>16.5</v>
      </c>
      <c r="H19" s="287">
        <v>20.1</v>
      </c>
      <c r="I19" s="287">
        <v>16.7</v>
      </c>
      <c r="J19" s="287">
        <v>16.9</v>
      </c>
      <c r="K19" s="287">
        <v>17.9</v>
      </c>
      <c r="L19" s="287">
        <v>16.6</v>
      </c>
      <c r="M19" s="287">
        <v>17.4</v>
      </c>
    </row>
    <row r="20" spans="1:13" ht="10.5" customHeight="1">
      <c r="A20" s="10" t="s">
        <v>176</v>
      </c>
      <c r="B20" s="287">
        <v>15.3</v>
      </c>
      <c r="C20" s="287">
        <v>17</v>
      </c>
      <c r="D20" s="287">
        <v>17.8</v>
      </c>
      <c r="E20" s="287">
        <v>17</v>
      </c>
      <c r="F20" s="287">
        <v>18.2</v>
      </c>
      <c r="G20" s="287">
        <v>18.2</v>
      </c>
      <c r="H20" s="287">
        <v>16.2</v>
      </c>
      <c r="I20" s="287">
        <v>14.9</v>
      </c>
      <c r="J20" s="287">
        <v>17</v>
      </c>
      <c r="K20" s="287">
        <v>16</v>
      </c>
      <c r="L20" s="287">
        <v>15.8</v>
      </c>
      <c r="M20" s="287">
        <v>16.8</v>
      </c>
    </row>
    <row r="21" spans="1:13" ht="10.5" customHeight="1">
      <c r="A21" s="10" t="s">
        <v>193</v>
      </c>
      <c r="B21" s="287">
        <v>15.5</v>
      </c>
      <c r="C21" s="287">
        <v>17.7</v>
      </c>
      <c r="D21" s="287">
        <v>19.2</v>
      </c>
      <c r="E21" s="287">
        <v>19.4</v>
      </c>
      <c r="F21" s="287">
        <v>18.4</v>
      </c>
      <c r="G21" s="287">
        <v>18.2</v>
      </c>
      <c r="H21" s="287">
        <v>16.7</v>
      </c>
      <c r="I21" s="287">
        <v>17.2</v>
      </c>
      <c r="J21" s="287">
        <v>15.8</v>
      </c>
      <c r="K21" s="287">
        <v>18.6</v>
      </c>
      <c r="L21" s="287">
        <v>16.7</v>
      </c>
      <c r="M21" s="287">
        <v>16.5</v>
      </c>
    </row>
    <row r="22" spans="1:13" ht="10.5" customHeight="1">
      <c r="A22" s="10" t="s">
        <v>178</v>
      </c>
      <c r="B22" s="287">
        <v>15.9</v>
      </c>
      <c r="C22" s="287">
        <v>14.3</v>
      </c>
      <c r="D22" s="287">
        <v>15.2</v>
      </c>
      <c r="E22" s="287">
        <v>18.6</v>
      </c>
      <c r="F22" s="287">
        <v>17.4</v>
      </c>
      <c r="G22" s="287">
        <v>15.7</v>
      </c>
      <c r="H22" s="287">
        <v>15.4</v>
      </c>
      <c r="I22" s="287">
        <v>16</v>
      </c>
      <c r="J22" s="287">
        <v>16.5</v>
      </c>
      <c r="K22" s="287">
        <v>15</v>
      </c>
      <c r="L22" s="287">
        <v>14.9</v>
      </c>
      <c r="M22" s="287">
        <v>16.9</v>
      </c>
    </row>
    <row r="23" spans="1:13" ht="10.5" customHeight="1">
      <c r="A23" s="10" t="s">
        <v>190</v>
      </c>
      <c r="B23" s="287">
        <v>14.7</v>
      </c>
      <c r="C23" s="287">
        <v>15.2</v>
      </c>
      <c r="D23" s="287">
        <v>16.7</v>
      </c>
      <c r="E23" s="287">
        <v>15.9</v>
      </c>
      <c r="F23" s="287">
        <v>16.3</v>
      </c>
      <c r="G23" s="287">
        <v>16.4</v>
      </c>
      <c r="H23" s="287">
        <v>14.7</v>
      </c>
      <c r="I23" s="287">
        <v>16.5</v>
      </c>
      <c r="J23" s="287">
        <v>15.9</v>
      </c>
      <c r="K23" s="287">
        <v>18</v>
      </c>
      <c r="L23" s="287">
        <v>17.3</v>
      </c>
      <c r="M23" s="287">
        <v>15.7</v>
      </c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163</v>
      </c>
      <c r="C42" s="11" t="s">
        <v>164</v>
      </c>
      <c r="D42" s="11" t="s">
        <v>165</v>
      </c>
      <c r="E42" s="11" t="s">
        <v>166</v>
      </c>
      <c r="F42" s="11" t="s">
        <v>167</v>
      </c>
      <c r="G42" s="11" t="s">
        <v>168</v>
      </c>
      <c r="H42" s="11" t="s">
        <v>169</v>
      </c>
      <c r="I42" s="11" t="s">
        <v>170</v>
      </c>
      <c r="J42" s="11" t="s">
        <v>171</v>
      </c>
      <c r="K42" s="11" t="s">
        <v>172</v>
      </c>
      <c r="L42" s="11" t="s">
        <v>173</v>
      </c>
      <c r="M42" s="11" t="s">
        <v>174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175</v>
      </c>
      <c r="B43" s="287">
        <v>32.8</v>
      </c>
      <c r="C43" s="287">
        <v>33.5</v>
      </c>
      <c r="D43" s="287">
        <v>32.6</v>
      </c>
      <c r="E43" s="287">
        <v>31.2</v>
      </c>
      <c r="F43" s="287">
        <v>31.4</v>
      </c>
      <c r="G43" s="287">
        <v>24.7</v>
      </c>
      <c r="H43" s="287">
        <v>26.2</v>
      </c>
      <c r="I43" s="287">
        <v>26.1</v>
      </c>
      <c r="J43" s="287">
        <v>25.4</v>
      </c>
      <c r="K43" s="287">
        <v>25.5</v>
      </c>
      <c r="L43" s="287">
        <v>24.4</v>
      </c>
      <c r="M43" s="287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176</v>
      </c>
      <c r="B44" s="287">
        <v>24.2</v>
      </c>
      <c r="C44" s="287">
        <v>24.9</v>
      </c>
      <c r="D44" s="287">
        <v>25.1</v>
      </c>
      <c r="E44" s="287">
        <v>24.9</v>
      </c>
      <c r="F44" s="287">
        <v>26</v>
      </c>
      <c r="G44" s="287">
        <v>26.8</v>
      </c>
      <c r="H44" s="287">
        <v>25.6</v>
      </c>
      <c r="I44" s="287">
        <v>25.9</v>
      </c>
      <c r="J44" s="287">
        <v>25.6</v>
      </c>
      <c r="K44" s="287">
        <v>24.3</v>
      </c>
      <c r="L44" s="287">
        <v>24.3</v>
      </c>
      <c r="M44" s="287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177</v>
      </c>
      <c r="B45" s="287">
        <v>25.3</v>
      </c>
      <c r="C45" s="287">
        <v>26.5</v>
      </c>
      <c r="D45" s="287">
        <v>25.8</v>
      </c>
      <c r="E45" s="287">
        <v>26.4</v>
      </c>
      <c r="F45" s="287">
        <v>28.1</v>
      </c>
      <c r="G45" s="287">
        <v>27.7</v>
      </c>
      <c r="H45" s="287">
        <v>26.5</v>
      </c>
      <c r="I45" s="287">
        <v>27.3</v>
      </c>
      <c r="J45" s="287">
        <v>24.8</v>
      </c>
      <c r="K45" s="287">
        <v>26.9</v>
      </c>
      <c r="L45" s="287">
        <v>26</v>
      </c>
      <c r="M45" s="287">
        <v>26.3</v>
      </c>
      <c r="N45" s="66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192</v>
      </c>
      <c r="B46" s="287">
        <v>26.9</v>
      </c>
      <c r="C46" s="287">
        <v>26.5</v>
      </c>
      <c r="D46" s="287">
        <v>23.4</v>
      </c>
      <c r="E46" s="287">
        <v>26.7</v>
      </c>
      <c r="F46" s="287">
        <v>28.9</v>
      </c>
      <c r="G46" s="287">
        <v>26.9</v>
      </c>
      <c r="H46" s="287">
        <v>26.2</v>
      </c>
      <c r="I46" s="287">
        <v>27.1</v>
      </c>
      <c r="J46" s="287">
        <v>27.7</v>
      </c>
      <c r="K46" s="287">
        <v>26.9</v>
      </c>
      <c r="L46" s="287">
        <v>25.5</v>
      </c>
      <c r="M46" s="287">
        <v>26.2</v>
      </c>
      <c r="N46" s="66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190</v>
      </c>
      <c r="B47" s="287">
        <v>25.9</v>
      </c>
      <c r="C47" s="287">
        <v>26.8</v>
      </c>
      <c r="D47" s="287">
        <v>27.1</v>
      </c>
      <c r="E47" s="287">
        <v>27</v>
      </c>
      <c r="F47" s="287">
        <v>28</v>
      </c>
      <c r="G47" s="287">
        <v>27.8</v>
      </c>
      <c r="H47" s="287">
        <v>26.4</v>
      </c>
      <c r="I47" s="287">
        <v>26.9</v>
      </c>
      <c r="J47" s="287">
        <v>27.1</v>
      </c>
      <c r="K47" s="287">
        <v>27.4</v>
      </c>
      <c r="L47" s="287">
        <v>27.2</v>
      </c>
      <c r="M47" s="287">
        <v>26.8</v>
      </c>
      <c r="N47" s="66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163</v>
      </c>
      <c r="C70" s="11" t="s">
        <v>164</v>
      </c>
      <c r="D70" s="11" t="s">
        <v>165</v>
      </c>
      <c r="E70" s="11" t="s">
        <v>166</v>
      </c>
      <c r="F70" s="11" t="s">
        <v>167</v>
      </c>
      <c r="G70" s="11" t="s">
        <v>168</v>
      </c>
      <c r="H70" s="11" t="s">
        <v>169</v>
      </c>
      <c r="I70" s="11" t="s">
        <v>170</v>
      </c>
      <c r="J70" s="11" t="s">
        <v>171</v>
      </c>
      <c r="K70" s="11" t="s">
        <v>172</v>
      </c>
      <c r="L70" s="11" t="s">
        <v>173</v>
      </c>
      <c r="M70" s="11" t="s">
        <v>174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175</v>
      </c>
      <c r="B71" s="278">
        <v>53.8</v>
      </c>
      <c r="C71" s="278">
        <v>57.5</v>
      </c>
      <c r="D71" s="278">
        <v>60.5</v>
      </c>
      <c r="E71" s="278">
        <v>68.7</v>
      </c>
      <c r="F71" s="278">
        <v>62.9</v>
      </c>
      <c r="G71" s="278">
        <v>70.6</v>
      </c>
      <c r="H71" s="278">
        <v>75.9</v>
      </c>
      <c r="I71" s="278">
        <v>64.1</v>
      </c>
      <c r="J71" s="278">
        <v>67</v>
      </c>
      <c r="K71" s="278">
        <v>69.9</v>
      </c>
      <c r="L71" s="278">
        <v>68.8</v>
      </c>
      <c r="M71" s="278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176</v>
      </c>
      <c r="B72" s="278">
        <v>63.1</v>
      </c>
      <c r="C72" s="278">
        <v>68.2</v>
      </c>
      <c r="D72" s="278">
        <v>70.7</v>
      </c>
      <c r="E72" s="278">
        <v>68.6</v>
      </c>
      <c r="F72" s="278">
        <v>69.1</v>
      </c>
      <c r="G72" s="278">
        <v>67.4</v>
      </c>
      <c r="H72" s="278">
        <v>64.4</v>
      </c>
      <c r="I72" s="278">
        <v>57.1</v>
      </c>
      <c r="J72" s="278">
        <v>66.6</v>
      </c>
      <c r="K72" s="278">
        <v>66.9</v>
      </c>
      <c r="L72" s="278">
        <v>65.2</v>
      </c>
      <c r="M72" s="278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202</v>
      </c>
      <c r="B73" s="278">
        <v>61.1</v>
      </c>
      <c r="C73" s="278">
        <v>65.9</v>
      </c>
      <c r="D73" s="278">
        <v>74.7</v>
      </c>
      <c r="E73" s="278">
        <v>73.1</v>
      </c>
      <c r="F73" s="278">
        <v>64.6</v>
      </c>
      <c r="G73" s="278">
        <v>66</v>
      </c>
      <c r="H73" s="278">
        <v>64.1</v>
      </c>
      <c r="I73" s="278">
        <v>62.5</v>
      </c>
      <c r="J73" s="278">
        <v>65.2</v>
      </c>
      <c r="K73" s="278">
        <v>67.9</v>
      </c>
      <c r="L73" s="278">
        <v>64.9</v>
      </c>
      <c r="M73" s="278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200</v>
      </c>
      <c r="B74" s="278">
        <v>58.4</v>
      </c>
      <c r="C74" s="278">
        <v>54.2</v>
      </c>
      <c r="D74" s="278">
        <v>66.9</v>
      </c>
      <c r="E74" s="278">
        <v>67.7</v>
      </c>
      <c r="F74" s="278">
        <v>58.6</v>
      </c>
      <c r="G74" s="278">
        <v>59.8</v>
      </c>
      <c r="H74" s="278">
        <v>59.2</v>
      </c>
      <c r="I74" s="278">
        <v>58.5</v>
      </c>
      <c r="J74" s="278">
        <v>59.1</v>
      </c>
      <c r="K74" s="278">
        <v>56.2</v>
      </c>
      <c r="L74" s="278">
        <v>59.6</v>
      </c>
      <c r="M74" s="278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190</v>
      </c>
      <c r="B75" s="278">
        <v>56.9</v>
      </c>
      <c r="C75" s="278">
        <v>55.9</v>
      </c>
      <c r="D75" s="278">
        <v>61.4</v>
      </c>
      <c r="E75" s="278">
        <v>59.1</v>
      </c>
      <c r="F75" s="278">
        <v>57.4</v>
      </c>
      <c r="G75" s="278">
        <v>59</v>
      </c>
      <c r="H75" s="278">
        <v>56.7</v>
      </c>
      <c r="I75" s="278">
        <v>61</v>
      </c>
      <c r="J75" s="278">
        <v>58.2</v>
      </c>
      <c r="K75" s="278">
        <v>65.4</v>
      </c>
      <c r="L75" s="278">
        <v>63.6</v>
      </c>
      <c r="M75" s="278">
        <v>58.7</v>
      </c>
    </row>
    <row r="76" spans="2:13" ht="9.75" customHeight="1">
      <c r="B76" s="284"/>
      <c r="C76" s="284"/>
      <c r="D76" s="284"/>
      <c r="E76" s="284"/>
      <c r="F76" s="284"/>
      <c r="G76" s="284"/>
      <c r="H76" s="284"/>
      <c r="I76" s="284"/>
      <c r="J76" s="284"/>
      <c r="K76" s="282"/>
      <c r="L76" s="284"/>
      <c r="M76" s="28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90"/>
      <c r="N4" s="66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90"/>
      <c r="N5" s="66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90"/>
      <c r="N6" s="66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90"/>
      <c r="N7" s="66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90"/>
      <c r="N8" s="66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1"/>
    </row>
    <row r="10" spans="12:27" ht="9.75" customHeight="1">
      <c r="L10" s="66"/>
      <c r="M10" s="66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1"/>
    </row>
    <row r="11" spans="12:27" ht="9.75" customHeight="1">
      <c r="L11" s="66"/>
      <c r="M11" s="66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1"/>
    </row>
    <row r="12" spans="12:27" ht="9.75" customHeight="1">
      <c r="L12" s="66"/>
      <c r="M12" s="66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1"/>
    </row>
    <row r="13" spans="12:27" ht="9.75" customHeight="1">
      <c r="L13" s="66"/>
      <c r="M13" s="66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90"/>
      <c r="AA15" s="1"/>
    </row>
    <row r="16" spans="12:27" ht="9.75" customHeight="1">
      <c r="L16" s="66"/>
      <c r="M16" s="290"/>
      <c r="AA16" s="1"/>
    </row>
    <row r="17" spans="12:27" ht="9.75" customHeight="1">
      <c r="L17" s="66"/>
      <c r="M17" s="290"/>
      <c r="AA17" s="1"/>
    </row>
    <row r="18" spans="12:27" ht="9.75" customHeight="1">
      <c r="L18" s="66"/>
      <c r="M18" s="290"/>
      <c r="AA18" s="1"/>
    </row>
    <row r="19" spans="12:27" ht="9.75" customHeight="1">
      <c r="L19" s="66"/>
      <c r="M19" s="29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163</v>
      </c>
      <c r="C24" s="11" t="s">
        <v>164</v>
      </c>
      <c r="D24" s="11" t="s">
        <v>165</v>
      </c>
      <c r="E24" s="11" t="s">
        <v>166</v>
      </c>
      <c r="F24" s="11" t="s">
        <v>167</v>
      </c>
      <c r="G24" s="11" t="s">
        <v>168</v>
      </c>
      <c r="H24" s="11" t="s">
        <v>169</v>
      </c>
      <c r="I24" s="11" t="s">
        <v>170</v>
      </c>
      <c r="J24" s="11" t="s">
        <v>171</v>
      </c>
      <c r="K24" s="11" t="s">
        <v>172</v>
      </c>
      <c r="L24" s="11" t="s">
        <v>173</v>
      </c>
      <c r="M24" s="11" t="s">
        <v>174</v>
      </c>
      <c r="AA24" s="1"/>
    </row>
    <row r="25" spans="1:27" ht="10.5" customHeight="1">
      <c r="A25" s="10" t="s">
        <v>175</v>
      </c>
      <c r="B25" s="287">
        <v>23.7</v>
      </c>
      <c r="C25" s="287">
        <v>23.8</v>
      </c>
      <c r="D25" s="287">
        <v>28.9</v>
      </c>
      <c r="E25" s="287">
        <v>32</v>
      </c>
      <c r="F25" s="287">
        <v>26.4</v>
      </c>
      <c r="G25" s="287">
        <v>29.1</v>
      </c>
      <c r="H25" s="287">
        <v>26.4</v>
      </c>
      <c r="I25" s="287">
        <v>25</v>
      </c>
      <c r="J25" s="287">
        <v>22.6</v>
      </c>
      <c r="K25" s="287">
        <v>24.1</v>
      </c>
      <c r="L25" s="287">
        <v>25.7</v>
      </c>
      <c r="M25" s="287">
        <v>20.8</v>
      </c>
      <c r="AA25" s="1"/>
    </row>
    <row r="26" spans="1:27" ht="10.5" customHeight="1">
      <c r="A26" s="10" t="s">
        <v>176</v>
      </c>
      <c r="B26" s="287">
        <v>19.5</v>
      </c>
      <c r="C26" s="287">
        <v>21.4</v>
      </c>
      <c r="D26" s="287">
        <v>26.7</v>
      </c>
      <c r="E26" s="287">
        <v>25.7</v>
      </c>
      <c r="F26" s="287">
        <v>26.3</v>
      </c>
      <c r="G26" s="287">
        <v>25.8</v>
      </c>
      <c r="H26" s="287">
        <v>27.2</v>
      </c>
      <c r="I26" s="287">
        <v>20.4</v>
      </c>
      <c r="J26" s="287">
        <v>24.4</v>
      </c>
      <c r="K26" s="287">
        <v>26.7</v>
      </c>
      <c r="L26" s="287">
        <v>24.7</v>
      </c>
      <c r="M26" s="287">
        <v>22.6</v>
      </c>
      <c r="AA26" s="1"/>
    </row>
    <row r="27" spans="1:27" ht="10.5" customHeight="1">
      <c r="A27" s="10" t="s">
        <v>177</v>
      </c>
      <c r="B27" s="287">
        <v>23.6</v>
      </c>
      <c r="C27" s="287">
        <v>22.3</v>
      </c>
      <c r="D27" s="287">
        <v>28.3</v>
      </c>
      <c r="E27" s="287">
        <v>28.3</v>
      </c>
      <c r="F27" s="287">
        <v>24.1</v>
      </c>
      <c r="G27" s="287">
        <v>26.1</v>
      </c>
      <c r="H27" s="287">
        <v>24.3</v>
      </c>
      <c r="I27" s="287">
        <v>26.1</v>
      </c>
      <c r="J27" s="287">
        <v>23.3</v>
      </c>
      <c r="K27" s="287">
        <v>22.2</v>
      </c>
      <c r="L27" s="287">
        <v>24.7</v>
      </c>
      <c r="M27" s="287">
        <v>24.2</v>
      </c>
      <c r="AA27" s="1"/>
    </row>
    <row r="28" spans="1:27" ht="10.5" customHeight="1">
      <c r="A28" s="10" t="s">
        <v>192</v>
      </c>
      <c r="B28" s="287">
        <v>21.2</v>
      </c>
      <c r="C28" s="287">
        <v>23.6</v>
      </c>
      <c r="D28" s="287">
        <v>23.5</v>
      </c>
      <c r="E28" s="287">
        <v>25.2</v>
      </c>
      <c r="F28" s="287">
        <v>24.6</v>
      </c>
      <c r="G28" s="287">
        <v>28.3</v>
      </c>
      <c r="H28" s="287">
        <v>24.6</v>
      </c>
      <c r="I28" s="287">
        <v>23.4</v>
      </c>
      <c r="J28" s="287">
        <v>22.5</v>
      </c>
      <c r="K28" s="287">
        <v>23.1</v>
      </c>
      <c r="L28" s="287">
        <v>20.9</v>
      </c>
      <c r="M28" s="287">
        <v>20.6</v>
      </c>
      <c r="AA28" s="1"/>
    </row>
    <row r="29" spans="1:27" ht="10.5" customHeight="1">
      <c r="A29" s="10" t="s">
        <v>201</v>
      </c>
      <c r="B29" s="287">
        <v>18.7</v>
      </c>
      <c r="C29" s="287">
        <v>19.2</v>
      </c>
      <c r="D29" s="287">
        <v>23.7</v>
      </c>
      <c r="E29" s="287">
        <v>22.6</v>
      </c>
      <c r="F29" s="287">
        <v>25.9</v>
      </c>
      <c r="G29" s="287">
        <v>24</v>
      </c>
      <c r="H29" s="287">
        <v>23.8</v>
      </c>
      <c r="I29" s="287">
        <v>23</v>
      </c>
      <c r="J29" s="287">
        <v>21.8</v>
      </c>
      <c r="K29" s="287">
        <v>19.6</v>
      </c>
      <c r="L29" s="287">
        <v>19.1</v>
      </c>
      <c r="M29" s="287">
        <v>18.8</v>
      </c>
      <c r="AA29" s="1"/>
    </row>
    <row r="30" ht="9.75" customHeight="1">
      <c r="AA30" s="1"/>
    </row>
    <row r="31" spans="14:27" ht="9.75" customHeight="1"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163</v>
      </c>
      <c r="C53" s="11" t="s">
        <v>164</v>
      </c>
      <c r="D53" s="11" t="s">
        <v>165</v>
      </c>
      <c r="E53" s="11" t="s">
        <v>166</v>
      </c>
      <c r="F53" s="11" t="s">
        <v>167</v>
      </c>
      <c r="G53" s="11" t="s">
        <v>168</v>
      </c>
      <c r="H53" s="11" t="s">
        <v>169</v>
      </c>
      <c r="I53" s="11" t="s">
        <v>170</v>
      </c>
      <c r="J53" s="11" t="s">
        <v>171</v>
      </c>
      <c r="K53" s="11" t="s">
        <v>172</v>
      </c>
      <c r="L53" s="11" t="s">
        <v>173</v>
      </c>
      <c r="M53" s="11" t="s">
        <v>174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175</v>
      </c>
      <c r="B54" s="287">
        <v>41.3</v>
      </c>
      <c r="C54" s="287">
        <v>42.8</v>
      </c>
      <c r="D54" s="287">
        <v>43.7</v>
      </c>
      <c r="E54" s="287">
        <v>46.6</v>
      </c>
      <c r="F54" s="287">
        <v>46.5</v>
      </c>
      <c r="G54" s="287">
        <v>44.9</v>
      </c>
      <c r="H54" s="287">
        <v>42.7</v>
      </c>
      <c r="I54" s="287">
        <v>40.8</v>
      </c>
      <c r="J54" s="287">
        <v>41.5</v>
      </c>
      <c r="K54" s="287">
        <v>41.6</v>
      </c>
      <c r="L54" s="287">
        <v>43.7</v>
      </c>
      <c r="M54" s="287">
        <v>39.7</v>
      </c>
      <c r="N54" s="66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176</v>
      </c>
      <c r="B55" s="287">
        <v>39.3</v>
      </c>
      <c r="C55" s="287">
        <v>40</v>
      </c>
      <c r="D55" s="287">
        <v>41.4</v>
      </c>
      <c r="E55" s="287">
        <v>41.4</v>
      </c>
      <c r="F55" s="287">
        <v>41.7</v>
      </c>
      <c r="G55" s="287">
        <v>41.8</v>
      </c>
      <c r="H55" s="287">
        <v>42.5</v>
      </c>
      <c r="I55" s="287">
        <v>39.2</v>
      </c>
      <c r="J55" s="287">
        <v>40.7</v>
      </c>
      <c r="K55" s="287">
        <v>41.6</v>
      </c>
      <c r="L55" s="287">
        <v>41.7</v>
      </c>
      <c r="M55" s="287">
        <v>38.7</v>
      </c>
      <c r="N55" s="66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177</v>
      </c>
      <c r="B56" s="287">
        <v>41.2</v>
      </c>
      <c r="C56" s="287">
        <v>41.2</v>
      </c>
      <c r="D56" s="287">
        <v>42.5</v>
      </c>
      <c r="E56" s="287">
        <v>43.5</v>
      </c>
      <c r="F56" s="287">
        <v>40</v>
      </c>
      <c r="G56" s="287">
        <v>41.2</v>
      </c>
      <c r="H56" s="287">
        <v>38.6</v>
      </c>
      <c r="I56" s="287">
        <v>41.3</v>
      </c>
      <c r="J56" s="287">
        <v>40.3</v>
      </c>
      <c r="K56" s="287">
        <v>39.7</v>
      </c>
      <c r="L56" s="287">
        <v>41.3</v>
      </c>
      <c r="M56" s="287">
        <v>39.7</v>
      </c>
      <c r="N56" s="66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192</v>
      </c>
      <c r="B57" s="287">
        <v>42</v>
      </c>
      <c r="C57" s="287">
        <v>43.4</v>
      </c>
      <c r="D57" s="287">
        <v>41</v>
      </c>
      <c r="E57" s="287">
        <v>40.6</v>
      </c>
      <c r="F57" s="287">
        <v>41.4</v>
      </c>
      <c r="G57" s="287">
        <v>43.6</v>
      </c>
      <c r="H57" s="287">
        <v>41.6</v>
      </c>
      <c r="I57" s="287">
        <v>41.2</v>
      </c>
      <c r="J57" s="287">
        <v>40.8</v>
      </c>
      <c r="K57" s="287">
        <v>41.1</v>
      </c>
      <c r="L57" s="287">
        <v>38.8</v>
      </c>
      <c r="M57" s="287">
        <v>37.3</v>
      </c>
      <c r="N57" s="66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201</v>
      </c>
      <c r="B58" s="287">
        <v>38.5</v>
      </c>
      <c r="C58" s="287">
        <v>37.5</v>
      </c>
      <c r="D58" s="287">
        <v>37.8</v>
      </c>
      <c r="E58" s="287">
        <v>36.3</v>
      </c>
      <c r="F58" s="287">
        <v>38.6</v>
      </c>
      <c r="G58" s="287">
        <v>38.7</v>
      </c>
      <c r="H58" s="287">
        <v>38.3</v>
      </c>
      <c r="I58" s="287">
        <v>38.3</v>
      </c>
      <c r="J58" s="287">
        <v>37.8</v>
      </c>
      <c r="K58" s="287">
        <v>37.3</v>
      </c>
      <c r="L58" s="287">
        <v>35.4</v>
      </c>
      <c r="M58" s="287">
        <v>32.8</v>
      </c>
      <c r="N58" s="66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91"/>
    </row>
    <row r="66" spans="14:26" ht="9.75" customHeight="1"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4:26" ht="9.75" customHeight="1"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4:26" ht="9.75" customHeight="1"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</row>
    <row r="69" spans="14:26" ht="9.75" customHeight="1"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163</v>
      </c>
      <c r="C83" s="11" t="s">
        <v>164</v>
      </c>
      <c r="D83" s="11" t="s">
        <v>165</v>
      </c>
      <c r="E83" s="11" t="s">
        <v>166</v>
      </c>
      <c r="F83" s="11" t="s">
        <v>167</v>
      </c>
      <c r="G83" s="11" t="s">
        <v>168</v>
      </c>
      <c r="H83" s="11" t="s">
        <v>169</v>
      </c>
      <c r="I83" s="11" t="s">
        <v>170</v>
      </c>
      <c r="J83" s="11" t="s">
        <v>171</v>
      </c>
      <c r="K83" s="11" t="s">
        <v>172</v>
      </c>
      <c r="L83" s="11" t="s">
        <v>173</v>
      </c>
      <c r="M83" s="11" t="s">
        <v>174</v>
      </c>
    </row>
    <row r="84" spans="1:13" ht="10.5" customHeight="1">
      <c r="A84" s="10" t="s">
        <v>175</v>
      </c>
      <c r="B84" s="278">
        <v>57.7</v>
      </c>
      <c r="C84" s="278">
        <v>54.8</v>
      </c>
      <c r="D84" s="278">
        <v>65.8</v>
      </c>
      <c r="E84" s="278">
        <v>67.7</v>
      </c>
      <c r="F84" s="278">
        <v>56.9</v>
      </c>
      <c r="G84" s="278">
        <v>65.4</v>
      </c>
      <c r="H84" s="278">
        <v>62.8</v>
      </c>
      <c r="I84" s="278">
        <v>62.1</v>
      </c>
      <c r="J84" s="278">
        <v>53.9</v>
      </c>
      <c r="K84" s="278">
        <v>58</v>
      </c>
      <c r="L84" s="278">
        <v>57.7</v>
      </c>
      <c r="M84" s="278">
        <v>54.6</v>
      </c>
    </row>
    <row r="85" spans="1:13" ht="10.5" customHeight="1">
      <c r="A85" s="10" t="s">
        <v>176</v>
      </c>
      <c r="B85" s="278">
        <v>49.7</v>
      </c>
      <c r="C85" s="278">
        <v>53.2</v>
      </c>
      <c r="D85" s="278">
        <v>63.9</v>
      </c>
      <c r="E85" s="278">
        <v>62.1</v>
      </c>
      <c r="F85" s="278">
        <v>62.9</v>
      </c>
      <c r="G85" s="278">
        <v>61.7</v>
      </c>
      <c r="H85" s="278">
        <v>63.7</v>
      </c>
      <c r="I85" s="278">
        <v>54</v>
      </c>
      <c r="J85" s="278">
        <v>59.3</v>
      </c>
      <c r="K85" s="278">
        <v>63.8</v>
      </c>
      <c r="L85" s="278">
        <v>59.2</v>
      </c>
      <c r="M85" s="278">
        <v>60</v>
      </c>
    </row>
    <row r="86" spans="1:13" ht="10.5" customHeight="1">
      <c r="A86" s="10" t="s">
        <v>193</v>
      </c>
      <c r="B86" s="278">
        <v>55.9</v>
      </c>
      <c r="C86" s="278">
        <v>54.1</v>
      </c>
      <c r="D86" s="278">
        <v>66.1</v>
      </c>
      <c r="E86" s="278">
        <v>64.6</v>
      </c>
      <c r="F86" s="278">
        <v>61.8</v>
      </c>
      <c r="G86" s="278">
        <v>62.8</v>
      </c>
      <c r="H86" s="278">
        <v>64.1</v>
      </c>
      <c r="I86" s="278">
        <v>62</v>
      </c>
      <c r="J86" s="278">
        <v>58.1</v>
      </c>
      <c r="K86" s="278">
        <v>56.3</v>
      </c>
      <c r="L86" s="278">
        <v>59.1</v>
      </c>
      <c r="M86" s="278">
        <v>61.9</v>
      </c>
    </row>
    <row r="87" spans="1:13" ht="10.5" customHeight="1">
      <c r="A87" s="10" t="s">
        <v>178</v>
      </c>
      <c r="B87" s="278">
        <v>49.2</v>
      </c>
      <c r="C87" s="278">
        <v>53.5</v>
      </c>
      <c r="D87" s="278">
        <v>58.5</v>
      </c>
      <c r="E87" s="278">
        <v>62.2</v>
      </c>
      <c r="F87" s="278">
        <v>59.1</v>
      </c>
      <c r="G87" s="278">
        <v>63.9</v>
      </c>
      <c r="H87" s="278">
        <v>60.1</v>
      </c>
      <c r="I87" s="278">
        <v>57</v>
      </c>
      <c r="J87" s="278">
        <v>55.5</v>
      </c>
      <c r="K87" s="278">
        <v>56</v>
      </c>
      <c r="L87" s="278">
        <v>55.2</v>
      </c>
      <c r="M87" s="278">
        <v>55.9</v>
      </c>
    </row>
    <row r="88" spans="1:13" ht="10.5" customHeight="1">
      <c r="A88" s="10" t="s">
        <v>201</v>
      </c>
      <c r="B88" s="278">
        <v>47.8</v>
      </c>
      <c r="C88" s="278">
        <v>51.7</v>
      </c>
      <c r="D88" s="278">
        <v>62.5</v>
      </c>
      <c r="E88" s="278">
        <v>63.1</v>
      </c>
      <c r="F88" s="278">
        <v>66.1</v>
      </c>
      <c r="G88" s="278">
        <v>62</v>
      </c>
      <c r="H88" s="278">
        <v>62.3</v>
      </c>
      <c r="I88" s="278">
        <v>60</v>
      </c>
      <c r="J88" s="278">
        <v>57.9</v>
      </c>
      <c r="K88" s="278">
        <v>52.7</v>
      </c>
      <c r="L88" s="278">
        <v>55.1</v>
      </c>
      <c r="M88" s="278">
        <v>59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163</v>
      </c>
      <c r="C24" s="11" t="s">
        <v>164</v>
      </c>
      <c r="D24" s="11" t="s">
        <v>165</v>
      </c>
      <c r="E24" s="11" t="s">
        <v>166</v>
      </c>
      <c r="F24" s="11" t="s">
        <v>167</v>
      </c>
      <c r="G24" s="11" t="s">
        <v>168</v>
      </c>
      <c r="H24" s="11" t="s">
        <v>169</v>
      </c>
      <c r="I24" s="11" t="s">
        <v>170</v>
      </c>
      <c r="J24" s="11" t="s">
        <v>171</v>
      </c>
      <c r="K24" s="11" t="s">
        <v>172</v>
      </c>
      <c r="L24" s="11" t="s">
        <v>173</v>
      </c>
      <c r="M24" s="11" t="s">
        <v>174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175</v>
      </c>
      <c r="B25" s="292">
        <v>59.24</v>
      </c>
      <c r="C25" s="292">
        <v>74.79</v>
      </c>
      <c r="D25" s="292">
        <v>80.12</v>
      </c>
      <c r="E25" s="292">
        <v>84.05</v>
      </c>
      <c r="F25" s="292">
        <v>90.28</v>
      </c>
      <c r="G25" s="292">
        <v>89.92</v>
      </c>
      <c r="H25" s="292">
        <v>90.58</v>
      </c>
      <c r="I25" s="292">
        <v>62.18</v>
      </c>
      <c r="J25" s="292">
        <v>71.3</v>
      </c>
      <c r="K25" s="292">
        <v>69.4</v>
      </c>
      <c r="L25" s="292">
        <v>79.2</v>
      </c>
      <c r="M25" s="292">
        <v>67</v>
      </c>
      <c r="N25" s="66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1"/>
      <c r="AB25" s="1"/>
      <c r="AC25" s="1"/>
    </row>
    <row r="26" spans="1:29" ht="10.5" customHeight="1">
      <c r="A26" s="10" t="s">
        <v>176</v>
      </c>
      <c r="B26" s="292">
        <v>41.9</v>
      </c>
      <c r="C26" s="292">
        <v>52.91</v>
      </c>
      <c r="D26" s="292">
        <v>75.74</v>
      </c>
      <c r="E26" s="292">
        <v>62.54</v>
      </c>
      <c r="F26" s="292">
        <v>80.23</v>
      </c>
      <c r="G26" s="292">
        <v>82.29</v>
      </c>
      <c r="H26" s="292">
        <v>80.53</v>
      </c>
      <c r="I26" s="292">
        <v>40.82</v>
      </c>
      <c r="J26" s="292">
        <v>44.9</v>
      </c>
      <c r="K26" s="292">
        <v>43.8</v>
      </c>
      <c r="L26" s="292">
        <v>59.4</v>
      </c>
      <c r="M26" s="292">
        <v>54.7</v>
      </c>
      <c r="N26" s="66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1"/>
      <c r="AB26" s="1"/>
      <c r="AC26" s="1"/>
    </row>
    <row r="27" spans="1:29" ht="10.5" customHeight="1">
      <c r="A27" s="10" t="s">
        <v>177</v>
      </c>
      <c r="B27" s="292">
        <v>51.15</v>
      </c>
      <c r="C27" s="292">
        <v>68.9</v>
      </c>
      <c r="D27" s="292">
        <v>62.27</v>
      </c>
      <c r="E27" s="292">
        <v>88.58</v>
      </c>
      <c r="F27" s="292">
        <v>84.28</v>
      </c>
      <c r="G27" s="292">
        <v>92.26</v>
      </c>
      <c r="H27" s="292">
        <v>94.4</v>
      </c>
      <c r="I27" s="292">
        <v>63.79</v>
      </c>
      <c r="J27" s="292">
        <v>53.5</v>
      </c>
      <c r="K27" s="292">
        <v>55.3</v>
      </c>
      <c r="L27" s="292">
        <v>58.2</v>
      </c>
      <c r="M27" s="292">
        <v>57.6</v>
      </c>
      <c r="N27" s="66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1"/>
      <c r="AB27" s="1"/>
      <c r="AC27" s="1"/>
    </row>
    <row r="28" spans="1:29" ht="10.5" customHeight="1">
      <c r="A28" s="10" t="s">
        <v>192</v>
      </c>
      <c r="B28" s="292">
        <v>49.9</v>
      </c>
      <c r="C28" s="292">
        <v>54.11</v>
      </c>
      <c r="D28" s="292">
        <v>67.08</v>
      </c>
      <c r="E28" s="292">
        <v>88</v>
      </c>
      <c r="F28" s="292">
        <v>85.9</v>
      </c>
      <c r="G28" s="292">
        <v>102</v>
      </c>
      <c r="H28" s="292">
        <v>94.1</v>
      </c>
      <c r="I28" s="292">
        <v>60.2</v>
      </c>
      <c r="J28" s="292">
        <v>64.4</v>
      </c>
      <c r="K28" s="292">
        <v>66.3</v>
      </c>
      <c r="L28" s="292">
        <v>54.9</v>
      </c>
      <c r="M28" s="292">
        <v>57.7</v>
      </c>
      <c r="N28" s="66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1"/>
      <c r="AB28" s="1"/>
      <c r="AC28" s="1"/>
    </row>
    <row r="29" spans="1:29" ht="10.5" customHeight="1">
      <c r="A29" s="10" t="s">
        <v>190</v>
      </c>
      <c r="B29" s="292">
        <v>54.7</v>
      </c>
      <c r="C29" s="292">
        <v>51.8</v>
      </c>
      <c r="D29" s="292">
        <v>58.3</v>
      </c>
      <c r="E29" s="292">
        <v>73.8</v>
      </c>
      <c r="F29" s="292">
        <v>61.7</v>
      </c>
      <c r="G29" s="292">
        <v>76.3</v>
      </c>
      <c r="H29" s="292">
        <v>56.1</v>
      </c>
      <c r="I29" s="292">
        <v>39.5</v>
      </c>
      <c r="J29" s="292">
        <v>43.6</v>
      </c>
      <c r="K29" s="292">
        <v>50.9</v>
      </c>
      <c r="L29" s="292">
        <v>55.8</v>
      </c>
      <c r="M29" s="292">
        <v>46.8</v>
      </c>
      <c r="N29" s="66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163</v>
      </c>
      <c r="C53" s="11" t="s">
        <v>164</v>
      </c>
      <c r="D53" s="11" t="s">
        <v>165</v>
      </c>
      <c r="E53" s="11" t="s">
        <v>166</v>
      </c>
      <c r="F53" s="11" t="s">
        <v>167</v>
      </c>
      <c r="G53" s="11" t="s">
        <v>168</v>
      </c>
      <c r="H53" s="11" t="s">
        <v>169</v>
      </c>
      <c r="I53" s="11" t="s">
        <v>170</v>
      </c>
      <c r="J53" s="11" t="s">
        <v>171</v>
      </c>
      <c r="K53" s="11" t="s">
        <v>172</v>
      </c>
      <c r="L53" s="11" t="s">
        <v>173</v>
      </c>
      <c r="M53" s="11" t="s">
        <v>174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175</v>
      </c>
      <c r="B54" s="292">
        <v>58.1</v>
      </c>
      <c r="C54" s="292">
        <v>66.9</v>
      </c>
      <c r="D54" s="292">
        <v>52.7</v>
      </c>
      <c r="E54" s="292">
        <v>63.4</v>
      </c>
      <c r="F54" s="292">
        <v>73.1</v>
      </c>
      <c r="G54" s="292">
        <v>75.3</v>
      </c>
      <c r="H54" s="292">
        <v>76.3</v>
      </c>
      <c r="I54" s="292">
        <v>71.9</v>
      </c>
      <c r="J54" s="292">
        <v>54.1</v>
      </c>
      <c r="K54" s="292">
        <v>56.3</v>
      </c>
      <c r="L54" s="292">
        <v>58.6</v>
      </c>
      <c r="M54" s="292">
        <v>61.1</v>
      </c>
      <c r="N54" s="66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176</v>
      </c>
      <c r="B55" s="292">
        <v>51.7</v>
      </c>
      <c r="C55" s="292">
        <v>52.9</v>
      </c>
      <c r="D55" s="292">
        <v>54.4</v>
      </c>
      <c r="E55" s="292">
        <v>51.2</v>
      </c>
      <c r="F55" s="292">
        <v>57.2</v>
      </c>
      <c r="G55" s="292">
        <v>56.3</v>
      </c>
      <c r="H55" s="292">
        <v>52.8</v>
      </c>
      <c r="I55" s="292">
        <v>43.7</v>
      </c>
      <c r="J55" s="292">
        <v>35.6</v>
      </c>
      <c r="K55" s="292">
        <v>36.3</v>
      </c>
      <c r="L55" s="292">
        <v>47.5</v>
      </c>
      <c r="M55" s="292">
        <v>47.4</v>
      </c>
      <c r="N55" s="66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177</v>
      </c>
      <c r="B56" s="292">
        <v>49.5</v>
      </c>
      <c r="C56" s="292">
        <v>56.2</v>
      </c>
      <c r="D56" s="292">
        <v>40.2</v>
      </c>
      <c r="E56" s="292">
        <v>48.4</v>
      </c>
      <c r="F56" s="292">
        <v>50.4</v>
      </c>
      <c r="G56" s="292">
        <v>49.3</v>
      </c>
      <c r="H56" s="292">
        <v>42.2</v>
      </c>
      <c r="I56" s="292">
        <v>40.9</v>
      </c>
      <c r="J56" s="292">
        <v>40.2</v>
      </c>
      <c r="K56" s="292">
        <v>42.7</v>
      </c>
      <c r="L56" s="292">
        <v>47.2</v>
      </c>
      <c r="M56" s="292">
        <v>44.3</v>
      </c>
      <c r="N56" s="66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192</v>
      </c>
      <c r="B57" s="292">
        <v>45</v>
      </c>
      <c r="C57" s="292">
        <v>47.8</v>
      </c>
      <c r="D57" s="292">
        <v>46.3</v>
      </c>
      <c r="E57" s="292">
        <v>50.3</v>
      </c>
      <c r="F57" s="292">
        <v>50.1</v>
      </c>
      <c r="G57" s="292">
        <v>49.7</v>
      </c>
      <c r="H57" s="292">
        <v>45.6</v>
      </c>
      <c r="I57" s="292">
        <v>42.3</v>
      </c>
      <c r="J57" s="292">
        <v>42.1</v>
      </c>
      <c r="K57" s="292">
        <v>44.9</v>
      </c>
      <c r="L57" s="292">
        <v>47.2</v>
      </c>
      <c r="M57" s="292">
        <v>45.6</v>
      </c>
      <c r="N57" s="66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190</v>
      </c>
      <c r="B58" s="292">
        <v>48</v>
      </c>
      <c r="C58" s="292">
        <v>47.1</v>
      </c>
      <c r="D58" s="292">
        <v>45.7</v>
      </c>
      <c r="E58" s="292">
        <v>52.1</v>
      </c>
      <c r="F58" s="292">
        <v>51.4</v>
      </c>
      <c r="G58" s="292">
        <v>51.3</v>
      </c>
      <c r="H58" s="292">
        <v>44.1</v>
      </c>
      <c r="I58" s="292">
        <v>37.6</v>
      </c>
      <c r="J58" s="292">
        <v>34.4</v>
      </c>
      <c r="K58" s="292">
        <v>33.2</v>
      </c>
      <c r="L58" s="292">
        <v>41.8</v>
      </c>
      <c r="M58" s="292">
        <v>38.7</v>
      </c>
      <c r="N58" s="66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163</v>
      </c>
      <c r="C83" s="11" t="s">
        <v>164</v>
      </c>
      <c r="D83" s="11" t="s">
        <v>165</v>
      </c>
      <c r="E83" s="11" t="s">
        <v>166</v>
      </c>
      <c r="F83" s="11" t="s">
        <v>167</v>
      </c>
      <c r="G83" s="11" t="s">
        <v>168</v>
      </c>
      <c r="H83" s="11" t="s">
        <v>169</v>
      </c>
      <c r="I83" s="11" t="s">
        <v>170</v>
      </c>
      <c r="J83" s="11" t="s">
        <v>171</v>
      </c>
      <c r="K83" s="11" t="s">
        <v>172</v>
      </c>
      <c r="L83" s="11" t="s">
        <v>173</v>
      </c>
      <c r="M83" s="11" t="s">
        <v>174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175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176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202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203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190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>
        <v>125.6</v>
      </c>
      <c r="K88" s="15">
        <v>152.4</v>
      </c>
      <c r="L88" s="15">
        <v>137.3</v>
      </c>
      <c r="M88" s="15">
        <v>120.1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</row>
    <row r="9" spans="1:26" ht="9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</row>
    <row r="10" spans="1:26" ht="9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</row>
    <row r="11" spans="1:26" ht="9.7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</row>
    <row r="12" spans="1:26" ht="9.75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</row>
    <row r="19" spans="1:26" ht="9.7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</row>
    <row r="20" spans="1:26" ht="9.7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</row>
    <row r="21" spans="1:26" ht="9.75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pans="1:55" ht="9.7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163</v>
      </c>
      <c r="C24" s="11" t="s">
        <v>164</v>
      </c>
      <c r="D24" s="11" t="s">
        <v>165</v>
      </c>
      <c r="E24" s="11" t="s">
        <v>166</v>
      </c>
      <c r="F24" s="11" t="s">
        <v>167</v>
      </c>
      <c r="G24" s="11" t="s">
        <v>168</v>
      </c>
      <c r="H24" s="11" t="s">
        <v>169</v>
      </c>
      <c r="I24" s="11" t="s">
        <v>170</v>
      </c>
      <c r="J24" s="11" t="s">
        <v>171</v>
      </c>
      <c r="K24" s="11" t="s">
        <v>172</v>
      </c>
      <c r="L24" s="11" t="s">
        <v>173</v>
      </c>
      <c r="M24" s="11" t="s">
        <v>174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175</v>
      </c>
      <c r="B25" s="287">
        <v>7.993</v>
      </c>
      <c r="C25" s="287">
        <v>11.164</v>
      </c>
      <c r="D25" s="287">
        <v>12.567</v>
      </c>
      <c r="E25" s="287">
        <v>13.164</v>
      </c>
      <c r="F25" s="287">
        <v>12.2</v>
      </c>
      <c r="G25" s="287">
        <v>13.13</v>
      </c>
      <c r="H25" s="287">
        <v>13.712</v>
      </c>
      <c r="I25" s="287">
        <v>11.262</v>
      </c>
      <c r="J25" s="287">
        <v>10.94</v>
      </c>
      <c r="K25" s="287">
        <v>11.556</v>
      </c>
      <c r="L25" s="287">
        <v>11.609</v>
      </c>
      <c r="M25" s="287">
        <v>10.19</v>
      </c>
      <c r="N25" s="66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176</v>
      </c>
      <c r="B26" s="287">
        <v>8.804</v>
      </c>
      <c r="C26" s="287">
        <v>10.818</v>
      </c>
      <c r="D26" s="287">
        <v>11.816</v>
      </c>
      <c r="E26" s="287">
        <v>11.84</v>
      </c>
      <c r="F26" s="287">
        <v>11.701</v>
      </c>
      <c r="G26" s="287">
        <v>13.887</v>
      </c>
      <c r="H26" s="287">
        <v>12.517</v>
      </c>
      <c r="I26" s="287">
        <v>11.085</v>
      </c>
      <c r="J26" s="287">
        <v>13.32</v>
      </c>
      <c r="K26" s="287">
        <v>11.754</v>
      </c>
      <c r="L26" s="287">
        <v>10.546</v>
      </c>
      <c r="M26" s="287">
        <v>10.957</v>
      </c>
      <c r="N26" s="66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177</v>
      </c>
      <c r="B27" s="287">
        <v>8.993</v>
      </c>
      <c r="C27" s="287">
        <v>10.331</v>
      </c>
      <c r="D27" s="287">
        <v>13.174</v>
      </c>
      <c r="E27" s="287">
        <v>14.234</v>
      </c>
      <c r="F27" s="287">
        <v>13.038</v>
      </c>
      <c r="G27" s="287">
        <v>15.156</v>
      </c>
      <c r="H27" s="287">
        <v>15.007</v>
      </c>
      <c r="I27" s="287">
        <v>13.546</v>
      </c>
      <c r="J27" s="287">
        <v>12.824</v>
      </c>
      <c r="K27" s="287">
        <v>13.59</v>
      </c>
      <c r="L27" s="287">
        <v>12.953</v>
      </c>
      <c r="M27" s="287">
        <v>12.097</v>
      </c>
      <c r="N27" s="66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192</v>
      </c>
      <c r="B28" s="287">
        <v>9.502</v>
      </c>
      <c r="C28" s="287">
        <v>11.333</v>
      </c>
      <c r="D28" s="287">
        <v>13.779</v>
      </c>
      <c r="E28" s="287">
        <v>14.1</v>
      </c>
      <c r="F28" s="287">
        <v>15.6</v>
      </c>
      <c r="G28" s="287">
        <v>16.2</v>
      </c>
      <c r="H28" s="287">
        <v>15.5</v>
      </c>
      <c r="I28" s="287">
        <v>12.9</v>
      </c>
      <c r="J28" s="287">
        <v>13</v>
      </c>
      <c r="K28" s="287">
        <v>12.8</v>
      </c>
      <c r="L28" s="287">
        <v>13.9</v>
      </c>
      <c r="M28" s="287">
        <v>11.8</v>
      </c>
      <c r="N28" s="66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190</v>
      </c>
      <c r="B29" s="287">
        <v>8.7</v>
      </c>
      <c r="C29" s="287">
        <v>9.7</v>
      </c>
      <c r="D29" s="287">
        <v>12.1</v>
      </c>
      <c r="E29" s="287">
        <v>12.2</v>
      </c>
      <c r="F29" s="287">
        <v>11.3</v>
      </c>
      <c r="G29" s="287">
        <v>12.2</v>
      </c>
      <c r="H29" s="287">
        <v>11.7</v>
      </c>
      <c r="I29" s="287">
        <v>10.2</v>
      </c>
      <c r="J29" s="287">
        <v>11.8</v>
      </c>
      <c r="K29" s="287">
        <v>11</v>
      </c>
      <c r="L29" s="287">
        <v>12.1</v>
      </c>
      <c r="M29" s="287">
        <v>11.7</v>
      </c>
      <c r="N29" s="66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84" customFormat="1" ht="10.5" customHeight="1">
      <c r="A53" s="15"/>
      <c r="B53" s="278" t="s">
        <v>163</v>
      </c>
      <c r="C53" s="278" t="s">
        <v>164</v>
      </c>
      <c r="D53" s="278" t="s">
        <v>165</v>
      </c>
      <c r="E53" s="278" t="s">
        <v>166</v>
      </c>
      <c r="F53" s="278" t="s">
        <v>167</v>
      </c>
      <c r="G53" s="278" t="s">
        <v>168</v>
      </c>
      <c r="H53" s="278" t="s">
        <v>169</v>
      </c>
      <c r="I53" s="278" t="s">
        <v>170</v>
      </c>
      <c r="J53" s="278" t="s">
        <v>171</v>
      </c>
      <c r="K53" s="278" t="s">
        <v>172</v>
      </c>
      <c r="L53" s="278" t="s">
        <v>173</v>
      </c>
      <c r="M53" s="278" t="s">
        <v>174</v>
      </c>
      <c r="N53" s="282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</row>
    <row r="54" spans="1:48" s="284" customFormat="1" ht="10.5" customHeight="1">
      <c r="A54" s="10" t="s">
        <v>175</v>
      </c>
      <c r="B54" s="287">
        <v>13.602</v>
      </c>
      <c r="C54" s="287">
        <v>14.2</v>
      </c>
      <c r="D54" s="287">
        <v>14.6</v>
      </c>
      <c r="E54" s="287">
        <v>14.9</v>
      </c>
      <c r="F54" s="287">
        <v>15.4</v>
      </c>
      <c r="G54" s="287">
        <v>15.3</v>
      </c>
      <c r="H54" s="287">
        <v>14.7</v>
      </c>
      <c r="I54" s="287">
        <v>13.3</v>
      </c>
      <c r="J54" s="287">
        <v>13.2</v>
      </c>
      <c r="K54" s="287">
        <v>13</v>
      </c>
      <c r="L54" s="287">
        <v>13.9</v>
      </c>
      <c r="M54" s="287">
        <v>13</v>
      </c>
      <c r="N54" s="282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</row>
    <row r="55" spans="1:48" s="284" customFormat="1" ht="10.5" customHeight="1">
      <c r="A55" s="10" t="s">
        <v>176</v>
      </c>
      <c r="B55" s="287">
        <v>13.219</v>
      </c>
      <c r="C55" s="287">
        <v>13.6</v>
      </c>
      <c r="D55" s="287">
        <v>13.3</v>
      </c>
      <c r="E55" s="287">
        <v>13</v>
      </c>
      <c r="F55" s="287">
        <v>13.7</v>
      </c>
      <c r="G55" s="287">
        <v>13.9</v>
      </c>
      <c r="H55" s="287">
        <v>13.3</v>
      </c>
      <c r="I55" s="287">
        <v>12.8</v>
      </c>
      <c r="J55" s="287">
        <v>12.7</v>
      </c>
      <c r="K55" s="287">
        <v>12.8</v>
      </c>
      <c r="L55" s="287">
        <v>12.7</v>
      </c>
      <c r="M55" s="287">
        <v>11.9</v>
      </c>
      <c r="N55" s="282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</row>
    <row r="56" spans="1:48" s="284" customFormat="1" ht="10.5" customHeight="1">
      <c r="A56" s="10" t="s">
        <v>177</v>
      </c>
      <c r="B56" s="287">
        <v>11.898</v>
      </c>
      <c r="C56" s="287">
        <v>11.8</v>
      </c>
      <c r="D56" s="287">
        <v>12.8</v>
      </c>
      <c r="E56" s="287">
        <v>12.3</v>
      </c>
      <c r="F56" s="287">
        <v>13.4</v>
      </c>
      <c r="G56" s="287">
        <v>13.6</v>
      </c>
      <c r="H56" s="287">
        <v>12.7</v>
      </c>
      <c r="I56" s="287">
        <v>13.4</v>
      </c>
      <c r="J56" s="287">
        <v>12.9</v>
      </c>
      <c r="K56" s="287">
        <v>14.5</v>
      </c>
      <c r="L56" s="287">
        <v>14.8</v>
      </c>
      <c r="M56" s="287">
        <v>13.4</v>
      </c>
      <c r="N56" s="282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</row>
    <row r="57" spans="1:48" s="284" customFormat="1" ht="10.5" customHeight="1">
      <c r="A57" s="10" t="s">
        <v>192</v>
      </c>
      <c r="B57" s="287">
        <v>12.017</v>
      </c>
      <c r="C57" s="287">
        <v>12.349</v>
      </c>
      <c r="D57" s="287">
        <v>13.055</v>
      </c>
      <c r="E57" s="287">
        <v>13</v>
      </c>
      <c r="F57" s="287">
        <v>13.8</v>
      </c>
      <c r="G57" s="287">
        <v>13.5</v>
      </c>
      <c r="H57" s="287">
        <v>13.5</v>
      </c>
      <c r="I57" s="287">
        <v>12.4</v>
      </c>
      <c r="J57" s="287">
        <v>11.8</v>
      </c>
      <c r="K57" s="287">
        <v>12.5</v>
      </c>
      <c r="L57" s="287">
        <v>12.6</v>
      </c>
      <c r="M57" s="287">
        <v>11.6</v>
      </c>
      <c r="N57" s="282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</row>
    <row r="58" spans="1:27" s="284" customFormat="1" ht="10.5" customHeight="1">
      <c r="A58" s="10" t="s">
        <v>190</v>
      </c>
      <c r="B58" s="287">
        <v>11</v>
      </c>
      <c r="C58" s="287">
        <v>11.6</v>
      </c>
      <c r="D58" s="287">
        <v>12</v>
      </c>
      <c r="E58" s="287">
        <v>12</v>
      </c>
      <c r="F58" s="287">
        <v>12.7</v>
      </c>
      <c r="G58" s="287">
        <v>12.6</v>
      </c>
      <c r="H58" s="287">
        <v>11.5</v>
      </c>
      <c r="I58" s="287">
        <v>10.7</v>
      </c>
      <c r="J58" s="287">
        <v>11.1</v>
      </c>
      <c r="K58" s="287">
        <v>11.1</v>
      </c>
      <c r="L58" s="287">
        <v>10.9</v>
      </c>
      <c r="M58" s="287">
        <v>9.9</v>
      </c>
      <c r="N58" s="282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82"/>
    </row>
    <row r="59" spans="1:27" ht="9.75" customHeight="1">
      <c r="A59" s="28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8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84" customFormat="1" ht="10.5" customHeight="1">
      <c r="A83" s="15"/>
      <c r="B83" s="278" t="s">
        <v>163</v>
      </c>
      <c r="C83" s="278" t="s">
        <v>164</v>
      </c>
      <c r="D83" s="278" t="s">
        <v>165</v>
      </c>
      <c r="E83" s="278" t="s">
        <v>166</v>
      </c>
      <c r="F83" s="278" t="s">
        <v>167</v>
      </c>
      <c r="G83" s="278" t="s">
        <v>168</v>
      </c>
      <c r="H83" s="278" t="s">
        <v>169</v>
      </c>
      <c r="I83" s="278" t="s">
        <v>170</v>
      </c>
      <c r="J83" s="278" t="s">
        <v>171</v>
      </c>
      <c r="K83" s="278" t="s">
        <v>172</v>
      </c>
      <c r="L83" s="278" t="s">
        <v>173</v>
      </c>
      <c r="M83" s="278" t="s">
        <v>174</v>
      </c>
      <c r="N83" s="282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spans="1:26" s="284" customFormat="1" ht="10.5" customHeight="1">
      <c r="A84" s="10" t="s">
        <v>175</v>
      </c>
      <c r="B84" s="280">
        <v>59.6</v>
      </c>
      <c r="C84" s="280">
        <v>78.1</v>
      </c>
      <c r="D84" s="280">
        <v>86</v>
      </c>
      <c r="E84" s="280">
        <v>88.4</v>
      </c>
      <c r="F84" s="280">
        <v>78.9</v>
      </c>
      <c r="G84" s="280">
        <v>85.9</v>
      </c>
      <c r="H84" s="280">
        <v>93.2</v>
      </c>
      <c r="I84" s="280">
        <v>85.4</v>
      </c>
      <c r="J84" s="280">
        <v>82.9</v>
      </c>
      <c r="K84" s="280">
        <v>89.3</v>
      </c>
      <c r="L84" s="280">
        <v>82.9</v>
      </c>
      <c r="M84" s="280">
        <v>78.8</v>
      </c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s="284" customFormat="1" ht="10.5" customHeight="1">
      <c r="A85" s="10" t="s">
        <v>176</v>
      </c>
      <c r="B85" s="280">
        <v>66.4</v>
      </c>
      <c r="C85" s="280">
        <v>79.5</v>
      </c>
      <c r="D85" s="280">
        <v>89.1</v>
      </c>
      <c r="E85" s="280">
        <v>90.9</v>
      </c>
      <c r="F85" s="280">
        <v>84.8</v>
      </c>
      <c r="G85" s="280">
        <v>99.9</v>
      </c>
      <c r="H85" s="280">
        <v>93.9</v>
      </c>
      <c r="I85" s="280">
        <v>87.1</v>
      </c>
      <c r="J85" s="280">
        <v>104.5</v>
      </c>
      <c r="K85" s="280">
        <v>92</v>
      </c>
      <c r="L85" s="280">
        <v>82.7</v>
      </c>
      <c r="M85" s="280">
        <v>92.7</v>
      </c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s="284" customFormat="1" ht="10.5" customHeight="1">
      <c r="A86" s="10" t="s">
        <v>202</v>
      </c>
      <c r="B86" s="280">
        <v>75.5</v>
      </c>
      <c r="C86" s="280">
        <v>87.8</v>
      </c>
      <c r="D86" s="280">
        <v>103.4</v>
      </c>
      <c r="E86" s="280">
        <v>115.7</v>
      </c>
      <c r="F86" s="280">
        <v>97.3</v>
      </c>
      <c r="G86" s="280">
        <v>111.7</v>
      </c>
      <c r="H86" s="280">
        <v>117.9</v>
      </c>
      <c r="I86" s="280">
        <v>100.9</v>
      </c>
      <c r="J86" s="280">
        <v>99.1</v>
      </c>
      <c r="K86" s="280">
        <v>93.5</v>
      </c>
      <c r="L86" s="280">
        <v>87.5</v>
      </c>
      <c r="M86" s="280">
        <v>91</v>
      </c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</row>
    <row r="87" spans="1:26" s="284" customFormat="1" ht="10.5" customHeight="1">
      <c r="A87" s="10" t="s">
        <v>203</v>
      </c>
      <c r="B87" s="280">
        <v>80.2</v>
      </c>
      <c r="C87" s="280">
        <v>91.7</v>
      </c>
      <c r="D87" s="280">
        <v>105.7</v>
      </c>
      <c r="E87" s="280">
        <v>109.1</v>
      </c>
      <c r="F87" s="280">
        <v>113.3</v>
      </c>
      <c r="G87" s="280">
        <v>119.8</v>
      </c>
      <c r="H87" s="280">
        <v>115</v>
      </c>
      <c r="I87" s="280">
        <v>104.6</v>
      </c>
      <c r="J87" s="280">
        <v>109.5</v>
      </c>
      <c r="K87" s="280">
        <v>102.3</v>
      </c>
      <c r="L87" s="280">
        <v>110.6</v>
      </c>
      <c r="M87" s="280">
        <v>101.7</v>
      </c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</row>
    <row r="88" spans="1:26" s="284" customFormat="1" ht="10.5" customHeight="1">
      <c r="A88" s="10" t="s">
        <v>190</v>
      </c>
      <c r="B88" s="280">
        <v>79.1</v>
      </c>
      <c r="C88" s="280">
        <v>83.6</v>
      </c>
      <c r="D88" s="280">
        <v>100.7</v>
      </c>
      <c r="E88" s="280">
        <v>101.4</v>
      </c>
      <c r="F88" s="280">
        <v>89.1</v>
      </c>
      <c r="G88" s="280">
        <v>96.9</v>
      </c>
      <c r="H88" s="280">
        <v>101.8</v>
      </c>
      <c r="I88" s="280">
        <v>95.6</v>
      </c>
      <c r="J88" s="280">
        <v>106.4</v>
      </c>
      <c r="K88" s="280">
        <v>99.4</v>
      </c>
      <c r="L88" s="280">
        <v>111.7</v>
      </c>
      <c r="M88" s="280">
        <v>117.1</v>
      </c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1:13" ht="9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</row>
    <row r="9" spans="1:13" ht="9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9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3" ht="9.7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</row>
    <row r="14" spans="14:15" ht="9.75" customHeight="1">
      <c r="N14" s="295"/>
      <c r="O14" s="295"/>
    </row>
    <row r="17" ht="9.75" customHeight="1">
      <c r="O17" s="295"/>
    </row>
    <row r="18" spans="1:13" ht="9.7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19" spans="1:13" ht="9.7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4" ht="9.7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95"/>
    </row>
    <row r="21" spans="1:14" ht="9.75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95"/>
    </row>
    <row r="22" spans="1:48" ht="9.7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163</v>
      </c>
      <c r="C24" s="11" t="s">
        <v>164</v>
      </c>
      <c r="D24" s="11" t="s">
        <v>165</v>
      </c>
      <c r="E24" s="11" t="s">
        <v>166</v>
      </c>
      <c r="F24" s="11" t="s">
        <v>167</v>
      </c>
      <c r="G24" s="11" t="s">
        <v>168</v>
      </c>
      <c r="H24" s="11" t="s">
        <v>169</v>
      </c>
      <c r="I24" s="11" t="s">
        <v>170</v>
      </c>
      <c r="J24" s="11" t="s">
        <v>171</v>
      </c>
      <c r="K24" s="11" t="s">
        <v>172</v>
      </c>
      <c r="L24" s="11" t="s">
        <v>173</v>
      </c>
      <c r="M24" s="11" t="s">
        <v>174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175</v>
      </c>
      <c r="B25" s="287">
        <v>9.42</v>
      </c>
      <c r="C25" s="287">
        <v>11.34</v>
      </c>
      <c r="D25" s="287">
        <v>11.95</v>
      </c>
      <c r="E25" s="287">
        <v>9.19</v>
      </c>
      <c r="F25" s="287">
        <v>10.72</v>
      </c>
      <c r="G25" s="287">
        <v>9.98</v>
      </c>
      <c r="H25" s="287">
        <v>11.64</v>
      </c>
      <c r="I25" s="287">
        <v>9.68</v>
      </c>
      <c r="J25" s="287">
        <v>10.53</v>
      </c>
      <c r="K25" s="287">
        <v>11.41</v>
      </c>
      <c r="L25" s="287">
        <v>11.85</v>
      </c>
      <c r="M25" s="287">
        <v>10.37</v>
      </c>
      <c r="N25" s="66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176</v>
      </c>
      <c r="B26" s="287">
        <v>9.98</v>
      </c>
      <c r="C26" s="287">
        <v>10.27</v>
      </c>
      <c r="D26" s="287">
        <v>11.23</v>
      </c>
      <c r="E26" s="287">
        <v>10.79</v>
      </c>
      <c r="F26" s="287">
        <v>9.77</v>
      </c>
      <c r="G26" s="287">
        <v>10.95</v>
      </c>
      <c r="H26" s="287">
        <v>10.29</v>
      </c>
      <c r="I26" s="287">
        <v>8.83</v>
      </c>
      <c r="J26" s="287">
        <v>10.25</v>
      </c>
      <c r="K26" s="287">
        <v>11.16</v>
      </c>
      <c r="L26" s="287">
        <v>10.68</v>
      </c>
      <c r="M26" s="287">
        <v>10.54</v>
      </c>
      <c r="N26" s="66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177</v>
      </c>
      <c r="B27" s="287">
        <v>9.22</v>
      </c>
      <c r="C27" s="287">
        <v>12.22</v>
      </c>
      <c r="D27" s="287">
        <v>12.05</v>
      </c>
      <c r="E27" s="287">
        <v>10.76</v>
      </c>
      <c r="F27" s="287">
        <v>11.23</v>
      </c>
      <c r="G27" s="287">
        <v>11.04</v>
      </c>
      <c r="H27" s="287">
        <v>11.73</v>
      </c>
      <c r="I27" s="287">
        <v>10.24</v>
      </c>
      <c r="J27" s="287">
        <v>10.88</v>
      </c>
      <c r="K27" s="287">
        <v>13.39</v>
      </c>
      <c r="L27" s="287">
        <v>14.22</v>
      </c>
      <c r="M27" s="287">
        <v>13.48</v>
      </c>
      <c r="N27" s="66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192</v>
      </c>
      <c r="B28" s="287">
        <v>12.14</v>
      </c>
      <c r="C28" s="287">
        <v>12.1</v>
      </c>
      <c r="D28" s="287">
        <v>13.79</v>
      </c>
      <c r="E28" s="287">
        <v>15.4</v>
      </c>
      <c r="F28" s="287">
        <v>13.5</v>
      </c>
      <c r="G28" s="287">
        <v>16.1</v>
      </c>
      <c r="H28" s="287">
        <v>14.4</v>
      </c>
      <c r="I28" s="287">
        <v>11.8</v>
      </c>
      <c r="J28" s="287">
        <v>14.6</v>
      </c>
      <c r="K28" s="287">
        <v>14.5</v>
      </c>
      <c r="L28" s="287">
        <v>15</v>
      </c>
      <c r="M28" s="287">
        <v>14.4</v>
      </c>
      <c r="N28" s="66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201</v>
      </c>
      <c r="B29" s="287">
        <v>12.6</v>
      </c>
      <c r="C29" s="287">
        <v>13.2</v>
      </c>
      <c r="D29" s="287">
        <v>15</v>
      </c>
      <c r="E29" s="287">
        <v>14</v>
      </c>
      <c r="F29" s="287">
        <v>14.4</v>
      </c>
      <c r="G29" s="287">
        <v>16.1</v>
      </c>
      <c r="H29" s="287">
        <v>15.2</v>
      </c>
      <c r="I29" s="287">
        <v>13.9</v>
      </c>
      <c r="J29" s="287">
        <v>14.5</v>
      </c>
      <c r="K29" s="287">
        <v>15.5</v>
      </c>
      <c r="L29" s="287">
        <v>14.8</v>
      </c>
      <c r="M29" s="287">
        <v>16</v>
      </c>
      <c r="N29" s="66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9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163</v>
      </c>
      <c r="C53" s="11" t="s">
        <v>164</v>
      </c>
      <c r="D53" s="11" t="s">
        <v>165</v>
      </c>
      <c r="E53" s="11" t="s">
        <v>166</v>
      </c>
      <c r="F53" s="11" t="s">
        <v>167</v>
      </c>
      <c r="G53" s="11" t="s">
        <v>168</v>
      </c>
      <c r="H53" s="11" t="s">
        <v>169</v>
      </c>
      <c r="I53" s="11" t="s">
        <v>170</v>
      </c>
      <c r="J53" s="11" t="s">
        <v>171</v>
      </c>
      <c r="K53" s="11" t="s">
        <v>172</v>
      </c>
      <c r="L53" s="11" t="s">
        <v>173</v>
      </c>
      <c r="M53" s="11" t="s">
        <v>174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175</v>
      </c>
      <c r="B54" s="287">
        <v>20.5</v>
      </c>
      <c r="C54" s="287">
        <v>21.2</v>
      </c>
      <c r="D54" s="287">
        <v>19.8</v>
      </c>
      <c r="E54" s="287">
        <v>18.7</v>
      </c>
      <c r="F54" s="287">
        <v>20.1</v>
      </c>
      <c r="G54" s="287">
        <v>18.6</v>
      </c>
      <c r="H54" s="287">
        <v>18.7</v>
      </c>
      <c r="I54" s="287">
        <v>18.8</v>
      </c>
      <c r="J54" s="287">
        <v>18.8</v>
      </c>
      <c r="K54" s="287">
        <v>18.8</v>
      </c>
      <c r="L54" s="287">
        <v>19.2</v>
      </c>
      <c r="M54" s="287">
        <v>18.9</v>
      </c>
      <c r="N54" s="66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176</v>
      </c>
      <c r="B55" s="287">
        <v>19</v>
      </c>
      <c r="C55" s="287">
        <v>19.4</v>
      </c>
      <c r="D55" s="287">
        <v>18.7</v>
      </c>
      <c r="E55" s="287">
        <v>19.4</v>
      </c>
      <c r="F55" s="287">
        <v>19.5</v>
      </c>
      <c r="G55" s="287">
        <v>19.2</v>
      </c>
      <c r="H55" s="287">
        <v>19.1</v>
      </c>
      <c r="I55" s="287">
        <v>18.8</v>
      </c>
      <c r="J55" s="287">
        <v>18.4</v>
      </c>
      <c r="K55" s="287">
        <v>19</v>
      </c>
      <c r="L55" s="287">
        <v>19</v>
      </c>
      <c r="M55" s="287">
        <v>18.6</v>
      </c>
      <c r="N55" s="66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177</v>
      </c>
      <c r="B56" s="287">
        <v>18.8</v>
      </c>
      <c r="C56" s="287">
        <v>22.3</v>
      </c>
      <c r="D56" s="287">
        <v>21.9</v>
      </c>
      <c r="E56" s="287">
        <v>18.9</v>
      </c>
      <c r="F56" s="287">
        <v>20.2</v>
      </c>
      <c r="G56" s="287">
        <v>20.3</v>
      </c>
      <c r="H56" s="287">
        <v>20.1</v>
      </c>
      <c r="I56" s="287">
        <v>20</v>
      </c>
      <c r="J56" s="287">
        <v>19.9</v>
      </c>
      <c r="K56" s="287">
        <v>21.1</v>
      </c>
      <c r="L56" s="287">
        <v>21.7</v>
      </c>
      <c r="M56" s="287">
        <v>20.7</v>
      </c>
      <c r="N56" s="66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192</v>
      </c>
      <c r="B57" s="287">
        <v>20.8</v>
      </c>
      <c r="C57" s="287">
        <v>21</v>
      </c>
      <c r="D57" s="287">
        <v>20</v>
      </c>
      <c r="E57" s="287">
        <v>21.4</v>
      </c>
      <c r="F57" s="287">
        <v>22.3</v>
      </c>
      <c r="G57" s="287">
        <v>23</v>
      </c>
      <c r="H57" s="287">
        <v>21.7</v>
      </c>
      <c r="I57" s="287">
        <v>19.7</v>
      </c>
      <c r="J57" s="287">
        <v>20.4</v>
      </c>
      <c r="K57" s="287">
        <v>20.8</v>
      </c>
      <c r="L57" s="287">
        <v>21.3</v>
      </c>
      <c r="M57" s="287">
        <v>20.3</v>
      </c>
      <c r="N57" s="66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201</v>
      </c>
      <c r="B58" s="287">
        <v>21.1</v>
      </c>
      <c r="C58" s="287">
        <v>21.7</v>
      </c>
      <c r="D58" s="287">
        <v>20.3</v>
      </c>
      <c r="E58" s="287">
        <v>20.5</v>
      </c>
      <c r="F58" s="287">
        <v>21.1</v>
      </c>
      <c r="G58" s="287">
        <v>21.5</v>
      </c>
      <c r="H58" s="287">
        <v>21</v>
      </c>
      <c r="I58" s="287">
        <v>21</v>
      </c>
      <c r="J58" s="287">
        <v>20.9</v>
      </c>
      <c r="K58" s="287">
        <v>21.5</v>
      </c>
      <c r="L58" s="287">
        <v>21.2</v>
      </c>
      <c r="M58" s="287">
        <v>20.9</v>
      </c>
      <c r="N58" s="66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163</v>
      </c>
      <c r="C83" s="11" t="s">
        <v>164</v>
      </c>
      <c r="D83" s="11" t="s">
        <v>165</v>
      </c>
      <c r="E83" s="11" t="s">
        <v>166</v>
      </c>
      <c r="F83" s="11" t="s">
        <v>167</v>
      </c>
      <c r="G83" s="11" t="s">
        <v>168</v>
      </c>
      <c r="H83" s="11" t="s">
        <v>169</v>
      </c>
      <c r="I83" s="11" t="s">
        <v>170</v>
      </c>
      <c r="J83" s="11" t="s">
        <v>171</v>
      </c>
      <c r="K83" s="11" t="s">
        <v>172</v>
      </c>
      <c r="L83" s="11" t="s">
        <v>173</v>
      </c>
      <c r="M83" s="11" t="s">
        <v>174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175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176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193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178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201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>
        <v>69.5</v>
      </c>
      <c r="K88" s="11">
        <v>71.6</v>
      </c>
      <c r="L88" s="11">
        <v>69.7</v>
      </c>
      <c r="M88" s="11">
        <v>76.7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23" t="s">
        <v>254</v>
      </c>
      <c r="F1" s="273"/>
      <c r="G1" s="273"/>
      <c r="H1" s="273"/>
    </row>
    <row r="2" ht="13.5">
      <c r="A2" s="417"/>
    </row>
    <row r="3" spans="1:3" ht="17.25">
      <c r="A3" s="417"/>
      <c r="C3" s="273"/>
    </row>
    <row r="4" spans="1:13" ht="17.25">
      <c r="A4" s="417"/>
      <c r="J4" s="273"/>
      <c r="K4" s="273"/>
      <c r="L4" s="273"/>
      <c r="M4" s="273"/>
    </row>
    <row r="5" ht="13.5">
      <c r="A5" s="417"/>
    </row>
    <row r="6" ht="13.5">
      <c r="A6" s="417"/>
    </row>
    <row r="7" ht="13.5">
      <c r="A7" s="417"/>
    </row>
    <row r="8" ht="13.5">
      <c r="A8" s="417"/>
    </row>
    <row r="9" ht="13.5">
      <c r="A9" s="417"/>
    </row>
    <row r="10" ht="13.5">
      <c r="A10" s="417"/>
    </row>
    <row r="11" ht="13.5">
      <c r="A11" s="417"/>
    </row>
    <row r="12" ht="13.5">
      <c r="A12" s="417"/>
    </row>
    <row r="13" ht="13.5">
      <c r="A13" s="417"/>
    </row>
    <row r="14" ht="13.5">
      <c r="A14" s="417"/>
    </row>
    <row r="15" ht="13.5">
      <c r="A15" s="417"/>
    </row>
    <row r="16" ht="13.5">
      <c r="A16" s="417"/>
    </row>
    <row r="17" ht="13.5">
      <c r="A17" s="417"/>
    </row>
    <row r="18" ht="13.5">
      <c r="A18" s="417"/>
    </row>
    <row r="19" ht="13.5">
      <c r="A19" s="417"/>
    </row>
    <row r="20" ht="13.5">
      <c r="A20" s="417"/>
    </row>
    <row r="21" ht="13.5">
      <c r="A21" s="417"/>
    </row>
    <row r="22" ht="13.5">
      <c r="A22" s="417"/>
    </row>
    <row r="23" ht="13.5">
      <c r="A23" s="417"/>
    </row>
    <row r="24" ht="13.5">
      <c r="A24" s="417"/>
    </row>
    <row r="25" ht="13.5">
      <c r="A25" s="417"/>
    </row>
    <row r="26" ht="13.5">
      <c r="A26" s="417"/>
    </row>
    <row r="27" ht="13.5">
      <c r="A27" s="417"/>
    </row>
    <row r="28" ht="13.5">
      <c r="A28" s="417"/>
    </row>
    <row r="29" ht="13.5">
      <c r="A29" s="417"/>
    </row>
    <row r="30" ht="13.5">
      <c r="A30" s="417"/>
    </row>
    <row r="31" ht="13.5">
      <c r="A31" s="417"/>
    </row>
    <row r="32" ht="13.5">
      <c r="A32" s="417"/>
    </row>
    <row r="33" ht="13.5">
      <c r="A33" s="417"/>
    </row>
    <row r="34" ht="13.5">
      <c r="A34" s="417"/>
    </row>
    <row r="35" spans="1:15" s="59" customFormat="1" ht="19.5" customHeight="1">
      <c r="A35" s="417"/>
      <c r="B35" s="12"/>
      <c r="C35" s="274" t="s">
        <v>179</v>
      </c>
      <c r="D35" s="274" t="s">
        <v>180</v>
      </c>
      <c r="E35" s="274" t="s">
        <v>181</v>
      </c>
      <c r="F35" s="274" t="s">
        <v>182</v>
      </c>
      <c r="G35" s="274" t="s">
        <v>183</v>
      </c>
      <c r="H35" s="274" t="s">
        <v>184</v>
      </c>
      <c r="I35" s="274" t="s">
        <v>264</v>
      </c>
      <c r="J35" s="274" t="s">
        <v>263</v>
      </c>
      <c r="K35" s="274" t="s">
        <v>185</v>
      </c>
      <c r="L35" s="274" t="s">
        <v>265</v>
      </c>
      <c r="M35" s="11" t="s">
        <v>256</v>
      </c>
      <c r="N35" s="65"/>
      <c r="O35" s="275"/>
    </row>
    <row r="36" spans="1:15" ht="19.5" customHeight="1">
      <c r="A36" s="417"/>
      <c r="B36" s="387" t="s">
        <v>186</v>
      </c>
      <c r="C36" s="13">
        <v>152.4</v>
      </c>
      <c r="D36" s="13">
        <v>149.9</v>
      </c>
      <c r="E36" s="13">
        <v>146</v>
      </c>
      <c r="F36" s="13">
        <v>139.8</v>
      </c>
      <c r="G36" s="13">
        <v>140.7</v>
      </c>
      <c r="H36" s="13">
        <v>138</v>
      </c>
      <c r="I36" s="13">
        <v>120.3</v>
      </c>
      <c r="J36" s="13">
        <v>113</v>
      </c>
      <c r="K36" s="13">
        <v>115.8</v>
      </c>
      <c r="L36" s="12">
        <v>115.1</v>
      </c>
      <c r="M36" s="12">
        <v>110.1</v>
      </c>
      <c r="N36" s="1"/>
      <c r="O36" s="1"/>
    </row>
    <row r="37" spans="1:15" ht="19.5" customHeight="1">
      <c r="A37" s="417"/>
      <c r="B37" s="387" t="s">
        <v>187</v>
      </c>
      <c r="C37" s="13">
        <v>169.5</v>
      </c>
      <c r="D37" s="13">
        <v>173.3</v>
      </c>
      <c r="E37" s="13">
        <v>179.3</v>
      </c>
      <c r="F37" s="13">
        <v>185.5</v>
      </c>
      <c r="G37" s="13">
        <v>186.7</v>
      </c>
      <c r="H37" s="13">
        <v>189.8</v>
      </c>
      <c r="I37" s="13">
        <v>190.2</v>
      </c>
      <c r="J37" s="13">
        <v>191.7</v>
      </c>
      <c r="K37" s="13">
        <v>198.8</v>
      </c>
      <c r="L37" s="12">
        <v>201.7</v>
      </c>
      <c r="M37" s="12">
        <v>204</v>
      </c>
      <c r="N37" s="1"/>
      <c r="O37" s="1"/>
    </row>
    <row r="38" spans="1:13" ht="19.5" customHeight="1">
      <c r="A38" s="417"/>
      <c r="B38" s="387" t="s">
        <v>253</v>
      </c>
      <c r="C38" s="12">
        <v>175</v>
      </c>
      <c r="D38" s="12">
        <v>178</v>
      </c>
      <c r="E38" s="12">
        <v>182</v>
      </c>
      <c r="F38" s="12">
        <v>185</v>
      </c>
      <c r="G38" s="12">
        <v>184</v>
      </c>
      <c r="H38" s="12">
        <v>184</v>
      </c>
      <c r="I38" s="12">
        <v>187</v>
      </c>
      <c r="J38" s="12">
        <v>185</v>
      </c>
      <c r="K38" s="12">
        <v>185</v>
      </c>
      <c r="L38" s="12">
        <v>182</v>
      </c>
      <c r="M38" s="12">
        <v>178</v>
      </c>
    </row>
    <row r="40" ht="13.5">
      <c r="D40" s="388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0" max="10" width="10.50390625" style="0" bestFit="1" customWidth="1"/>
    <col min="12" max="14" width="10.50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188416</v>
      </c>
      <c r="K2" s="7" t="s">
        <v>11</v>
      </c>
      <c r="L2" s="6">
        <f aca="true" t="shared" si="0" ref="L2:L7">SUM(J2)</f>
        <v>188416</v>
      </c>
      <c r="M2" s="6">
        <v>127847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228064</v>
      </c>
    </row>
    <row r="4" spans="10:13" ht="13.5">
      <c r="J4" s="6">
        <v>420099</v>
      </c>
      <c r="K4" s="5" t="s">
        <v>13</v>
      </c>
      <c r="L4" s="6">
        <f t="shared" si="0"/>
        <v>420099</v>
      </c>
      <c r="M4" s="6">
        <v>224844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64966</v>
      </c>
    </row>
    <row r="6" spans="10:13" ht="13.5">
      <c r="J6" s="6">
        <v>376591</v>
      </c>
      <c r="K6" s="5" t="s">
        <v>15</v>
      </c>
      <c r="L6" s="6">
        <f t="shared" si="0"/>
        <v>376591</v>
      </c>
      <c r="M6" s="6">
        <v>255500</v>
      </c>
    </row>
    <row r="7" spans="10:13" ht="13.5">
      <c r="J7" s="6">
        <v>581648</v>
      </c>
      <c r="K7" s="5" t="s">
        <v>16</v>
      </c>
      <c r="L7" s="6">
        <f t="shared" si="0"/>
        <v>581648</v>
      </c>
      <c r="M7" s="6">
        <v>379148</v>
      </c>
    </row>
    <row r="8" spans="10:13" ht="13.5">
      <c r="J8" s="6">
        <f>SUM(J2:J7)</f>
        <v>2039939</v>
      </c>
      <c r="K8" s="5" t="s">
        <v>9</v>
      </c>
      <c r="L8" s="69">
        <f>SUM(L2:L7)</f>
        <v>2039939</v>
      </c>
      <c r="M8" s="6">
        <f>SUM(M2:M7)</f>
        <v>1280369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127847</v>
      </c>
      <c r="M11" s="6">
        <f>SUM(N11-L11)</f>
        <v>60569</v>
      </c>
      <c r="N11" s="6">
        <f>SUM(L2)</f>
        <v>188416</v>
      </c>
    </row>
    <row r="12" spans="11:14" ht="13.5">
      <c r="K12" s="5" t="s">
        <v>12</v>
      </c>
      <c r="L12" s="6">
        <f t="shared" si="1"/>
        <v>228064</v>
      </c>
      <c r="M12" s="6">
        <f aca="true" t="shared" si="2" ref="M12:M17">SUM(N12-L12)</f>
        <v>141325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224844</v>
      </c>
      <c r="M13" s="6">
        <f t="shared" si="2"/>
        <v>195255</v>
      </c>
      <c r="N13" s="6">
        <f t="shared" si="3"/>
        <v>420099</v>
      </c>
    </row>
    <row r="14" spans="11:14" ht="13.5">
      <c r="K14" s="5" t="s">
        <v>14</v>
      </c>
      <c r="L14" s="6">
        <f t="shared" si="1"/>
        <v>64966</v>
      </c>
      <c r="M14" s="6">
        <f t="shared" si="2"/>
        <v>38830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255500</v>
      </c>
      <c r="M15" s="6">
        <f t="shared" si="2"/>
        <v>121091</v>
      </c>
      <c r="N15" s="6">
        <f t="shared" si="3"/>
        <v>376591</v>
      </c>
    </row>
    <row r="16" spans="11:14" ht="13.5">
      <c r="K16" s="5" t="s">
        <v>16</v>
      </c>
      <c r="L16" s="6">
        <f t="shared" si="1"/>
        <v>379148</v>
      </c>
      <c r="M16" s="6">
        <f t="shared" si="2"/>
        <v>202500</v>
      </c>
      <c r="N16" s="6">
        <f t="shared" si="3"/>
        <v>581648</v>
      </c>
    </row>
    <row r="17" spans="11:14" ht="13.5">
      <c r="K17" s="5" t="s">
        <v>9</v>
      </c>
      <c r="L17" s="6">
        <f>SUM(L11:L16)</f>
        <v>1280369</v>
      </c>
      <c r="M17" s="6">
        <f t="shared" si="2"/>
        <v>759570</v>
      </c>
      <c r="N17" s="6">
        <f t="shared" si="3"/>
        <v>2039939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29" t="s">
        <v>17</v>
      </c>
      <c r="D56" s="430"/>
      <c r="E56" s="429" t="s">
        <v>65</v>
      </c>
      <c r="F56" s="430"/>
      <c r="G56" s="433" t="s">
        <v>64</v>
      </c>
      <c r="H56" s="429" t="s">
        <v>66</v>
      </c>
      <c r="I56" s="430"/>
    </row>
    <row r="57" spans="1:9" ht="14.25">
      <c r="A57" s="53" t="s">
        <v>71</v>
      </c>
      <c r="B57" s="54"/>
      <c r="C57" s="431"/>
      <c r="D57" s="432"/>
      <c r="E57" s="431"/>
      <c r="F57" s="432"/>
      <c r="G57" s="434"/>
      <c r="H57" s="431"/>
      <c r="I57" s="432"/>
    </row>
    <row r="58" spans="1:9" ht="19.5" customHeight="1">
      <c r="A58" s="58" t="s">
        <v>101</v>
      </c>
      <c r="B58" s="55"/>
      <c r="C58" s="426" t="s">
        <v>132</v>
      </c>
      <c r="D58" s="425"/>
      <c r="E58" s="427" t="s">
        <v>257</v>
      </c>
      <c r="F58" s="425"/>
      <c r="G58" s="131">
        <v>20.4</v>
      </c>
      <c r="H58" s="56"/>
      <c r="I58" s="57"/>
    </row>
    <row r="59" spans="1:9" ht="19.5" customHeight="1">
      <c r="A59" s="58" t="s">
        <v>67</v>
      </c>
      <c r="B59" s="55"/>
      <c r="C59" s="424" t="s">
        <v>69</v>
      </c>
      <c r="D59" s="425"/>
      <c r="E59" s="427" t="s">
        <v>258</v>
      </c>
      <c r="F59" s="425"/>
      <c r="G59" s="139">
        <v>28.2</v>
      </c>
      <c r="H59" s="56"/>
      <c r="I59" s="57"/>
    </row>
    <row r="60" spans="1:9" ht="19.5" customHeight="1">
      <c r="A60" s="58" t="s">
        <v>68</v>
      </c>
      <c r="B60" s="55"/>
      <c r="C60" s="427" t="s">
        <v>239</v>
      </c>
      <c r="D60" s="428"/>
      <c r="E60" s="424" t="s">
        <v>259</v>
      </c>
      <c r="F60" s="425"/>
      <c r="G60" s="131">
        <v>67.5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76"/>
    </row>
    <row r="3" spans="1:2" ht="9.75" customHeight="1">
      <c r="A3" s="38"/>
      <c r="B3" s="38"/>
    </row>
    <row r="4" spans="10:13" ht="9.75" customHeight="1">
      <c r="J4" s="273"/>
      <c r="K4" s="3"/>
      <c r="L4" s="3"/>
      <c r="M4" s="130"/>
    </row>
    <row r="20" ht="9.75" customHeight="1">
      <c r="AI20" s="277"/>
    </row>
    <row r="25" spans="1:35" s="277" customFormat="1" ht="9.75" customHeight="1">
      <c r="A25" s="278"/>
      <c r="B25" s="278" t="s">
        <v>163</v>
      </c>
      <c r="C25" s="278" t="s">
        <v>164</v>
      </c>
      <c r="D25" s="278" t="s">
        <v>165</v>
      </c>
      <c r="E25" s="278" t="s">
        <v>166</v>
      </c>
      <c r="F25" s="278" t="s">
        <v>167</v>
      </c>
      <c r="G25" s="278" t="s">
        <v>168</v>
      </c>
      <c r="H25" s="278" t="s">
        <v>169</v>
      </c>
      <c r="I25" s="278" t="s">
        <v>170</v>
      </c>
      <c r="J25" s="278" t="s">
        <v>171</v>
      </c>
      <c r="K25" s="278" t="s">
        <v>172</v>
      </c>
      <c r="L25" s="278" t="s">
        <v>173</v>
      </c>
      <c r="M25" s="278" t="s">
        <v>174</v>
      </c>
      <c r="AI25"/>
    </row>
    <row r="26" spans="1:13" ht="9.75" customHeight="1">
      <c r="A26" s="10" t="s">
        <v>175</v>
      </c>
      <c r="B26" s="278">
        <v>71.5</v>
      </c>
      <c r="C26" s="278">
        <v>80.1</v>
      </c>
      <c r="D26" s="278">
        <v>88.7</v>
      </c>
      <c r="E26" s="278">
        <v>92.4</v>
      </c>
      <c r="F26" s="278">
        <v>85.2</v>
      </c>
      <c r="G26" s="278">
        <v>86</v>
      </c>
      <c r="H26" s="278">
        <v>89.3</v>
      </c>
      <c r="I26" s="278">
        <v>76.4</v>
      </c>
      <c r="J26" s="279">
        <v>75.5</v>
      </c>
      <c r="K26" s="278">
        <v>80.2</v>
      </c>
      <c r="L26" s="278">
        <v>81.3</v>
      </c>
      <c r="M26" s="278">
        <v>73.3</v>
      </c>
    </row>
    <row r="27" spans="1:13" ht="9.75" customHeight="1">
      <c r="A27" s="10" t="s">
        <v>176</v>
      </c>
      <c r="B27" s="278">
        <v>65.1</v>
      </c>
      <c r="C27" s="278">
        <v>72.2</v>
      </c>
      <c r="D27" s="278">
        <v>82.7</v>
      </c>
      <c r="E27" s="278">
        <v>80.1</v>
      </c>
      <c r="F27" s="278">
        <v>82.3</v>
      </c>
      <c r="G27" s="278">
        <v>86</v>
      </c>
      <c r="H27" s="278">
        <v>83.8</v>
      </c>
      <c r="I27" s="278">
        <v>67</v>
      </c>
      <c r="J27" s="278">
        <v>78.6</v>
      </c>
      <c r="K27" s="278">
        <v>79.7</v>
      </c>
      <c r="L27" s="278">
        <v>77.3</v>
      </c>
      <c r="M27" s="278">
        <v>74.3</v>
      </c>
    </row>
    <row r="28" spans="1:13" ht="9.75" customHeight="1">
      <c r="A28" s="10" t="s">
        <v>177</v>
      </c>
      <c r="B28" s="278">
        <v>71.7</v>
      </c>
      <c r="C28" s="278">
        <v>74.6</v>
      </c>
      <c r="D28" s="278">
        <v>84.6</v>
      </c>
      <c r="E28" s="278">
        <v>88.4</v>
      </c>
      <c r="F28" s="278">
        <v>82.6</v>
      </c>
      <c r="G28" s="278">
        <v>87.5</v>
      </c>
      <c r="H28" s="278">
        <v>85.2</v>
      </c>
      <c r="I28" s="278">
        <v>81.2</v>
      </c>
      <c r="J28" s="278">
        <v>75.8</v>
      </c>
      <c r="K28" s="278">
        <v>81</v>
      </c>
      <c r="L28" s="278">
        <v>81.8</v>
      </c>
      <c r="M28" s="278">
        <v>78.8</v>
      </c>
    </row>
    <row r="29" spans="1:13" ht="9.75" customHeight="1">
      <c r="A29" s="10" t="s">
        <v>178</v>
      </c>
      <c r="B29" s="278">
        <v>70.4</v>
      </c>
      <c r="C29" s="278">
        <v>73.6</v>
      </c>
      <c r="D29" s="280">
        <v>80</v>
      </c>
      <c r="E29" s="278">
        <v>89.5</v>
      </c>
      <c r="F29" s="278">
        <v>86.8</v>
      </c>
      <c r="G29" s="278">
        <v>93.7</v>
      </c>
      <c r="H29" s="278">
        <v>87</v>
      </c>
      <c r="I29" s="278">
        <v>78.2</v>
      </c>
      <c r="J29" s="278">
        <v>80.5</v>
      </c>
      <c r="K29" s="278">
        <v>79.8</v>
      </c>
      <c r="L29" s="278">
        <v>78.1</v>
      </c>
      <c r="M29" s="278">
        <v>76.7</v>
      </c>
    </row>
    <row r="30" spans="1:13" ht="9.75" customHeight="1">
      <c r="A30" s="10" t="s">
        <v>188</v>
      </c>
      <c r="B30" s="278">
        <v>67.2</v>
      </c>
      <c r="C30" s="278">
        <v>70.1</v>
      </c>
      <c r="D30" s="280">
        <v>81.3</v>
      </c>
      <c r="E30" s="278">
        <v>80</v>
      </c>
      <c r="F30" s="278">
        <v>82.1</v>
      </c>
      <c r="G30" s="278">
        <v>84.3</v>
      </c>
      <c r="H30" s="278">
        <v>79.1</v>
      </c>
      <c r="I30" s="278">
        <v>76</v>
      </c>
      <c r="J30" s="278">
        <v>76.7</v>
      </c>
      <c r="K30" s="278">
        <v>77.5</v>
      </c>
      <c r="L30" s="278">
        <v>77.2</v>
      </c>
      <c r="M30" s="278">
        <v>74.1</v>
      </c>
    </row>
    <row r="31" spans="2:13" s="1" customFormat="1" ht="9.75" customHeight="1"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78"/>
      <c r="B55" s="278" t="s">
        <v>163</v>
      </c>
      <c r="C55" s="278" t="s">
        <v>164</v>
      </c>
      <c r="D55" s="278" t="s">
        <v>165</v>
      </c>
      <c r="E55" s="278" t="s">
        <v>166</v>
      </c>
      <c r="F55" s="278" t="s">
        <v>167</v>
      </c>
      <c r="G55" s="278" t="s">
        <v>168</v>
      </c>
      <c r="H55" s="278" t="s">
        <v>169</v>
      </c>
      <c r="I55" s="278" t="s">
        <v>170</v>
      </c>
      <c r="J55" s="278" t="s">
        <v>171</v>
      </c>
      <c r="K55" s="278" t="s">
        <v>172</v>
      </c>
      <c r="L55" s="278" t="s">
        <v>173</v>
      </c>
      <c r="M55" s="278" t="s">
        <v>174</v>
      </c>
    </row>
    <row r="56" spans="1:13" ht="9.75" customHeight="1">
      <c r="A56" s="10" t="s">
        <v>175</v>
      </c>
      <c r="B56" s="278">
        <v>124.1</v>
      </c>
      <c r="C56" s="278">
        <v>127.8</v>
      </c>
      <c r="D56" s="278">
        <v>124.7</v>
      </c>
      <c r="E56" s="278">
        <v>126.2</v>
      </c>
      <c r="F56" s="278">
        <v>129.4</v>
      </c>
      <c r="G56" s="278">
        <v>120.6</v>
      </c>
      <c r="H56" s="278">
        <v>119.2</v>
      </c>
      <c r="I56" s="278">
        <v>115.7</v>
      </c>
      <c r="J56" s="279">
        <v>113.8</v>
      </c>
      <c r="K56" s="278">
        <v>113.9</v>
      </c>
      <c r="L56" s="278">
        <v>116.5</v>
      </c>
      <c r="M56" s="278">
        <v>111.8</v>
      </c>
    </row>
    <row r="57" spans="1:13" ht="9.75" customHeight="1">
      <c r="A57" s="10" t="s">
        <v>176</v>
      </c>
      <c r="B57" s="278">
        <v>110.7</v>
      </c>
      <c r="C57" s="278">
        <v>112.7</v>
      </c>
      <c r="D57" s="278">
        <v>113</v>
      </c>
      <c r="E57" s="278">
        <v>113.9</v>
      </c>
      <c r="F57" s="278">
        <v>117.3</v>
      </c>
      <c r="G57" s="278">
        <v>118.4</v>
      </c>
      <c r="H57" s="278">
        <v>116.1</v>
      </c>
      <c r="I57" s="278">
        <v>111.7</v>
      </c>
      <c r="J57" s="279">
        <v>110.7</v>
      </c>
      <c r="K57" s="278">
        <v>110.5</v>
      </c>
      <c r="L57" s="278">
        <v>112.5</v>
      </c>
      <c r="M57" s="278">
        <v>108.3</v>
      </c>
    </row>
    <row r="58" spans="1:13" ht="9.75" customHeight="1">
      <c r="A58" s="10" t="s">
        <v>177</v>
      </c>
      <c r="B58" s="278">
        <v>113</v>
      </c>
      <c r="C58" s="278">
        <v>114.1</v>
      </c>
      <c r="D58" s="278">
        <v>112.6</v>
      </c>
      <c r="E58" s="278">
        <v>114.8</v>
      </c>
      <c r="F58" s="278">
        <v>115.7</v>
      </c>
      <c r="G58" s="278">
        <v>116.8</v>
      </c>
      <c r="H58" s="278">
        <v>110.8</v>
      </c>
      <c r="I58" s="278">
        <v>114.7</v>
      </c>
      <c r="J58" s="279">
        <v>110.5</v>
      </c>
      <c r="K58" s="278">
        <v>115.6</v>
      </c>
      <c r="L58" s="278">
        <v>117.5</v>
      </c>
      <c r="M58" s="278">
        <v>113.2</v>
      </c>
    </row>
    <row r="59" spans="1:13" ht="9.75" customHeight="1">
      <c r="A59" s="10" t="s">
        <v>189</v>
      </c>
      <c r="B59" s="278">
        <v>115.3</v>
      </c>
      <c r="C59" s="278">
        <v>117.2</v>
      </c>
      <c r="D59" s="278">
        <v>111.2</v>
      </c>
      <c r="E59" s="278">
        <v>115.9</v>
      </c>
      <c r="F59" s="278">
        <v>120.8</v>
      </c>
      <c r="G59" s="278">
        <v>121</v>
      </c>
      <c r="H59" s="278">
        <v>116.7</v>
      </c>
      <c r="I59" s="278">
        <v>113.9</v>
      </c>
      <c r="J59" s="279">
        <v>113.5</v>
      </c>
      <c r="K59" s="278">
        <v>114.8</v>
      </c>
      <c r="L59" s="278">
        <v>112</v>
      </c>
      <c r="M59" s="278">
        <v>108.4</v>
      </c>
    </row>
    <row r="60" spans="1:13" ht="10.5" customHeight="1">
      <c r="A60" s="10" t="s">
        <v>190</v>
      </c>
      <c r="B60" s="278">
        <v>109.8</v>
      </c>
      <c r="C60" s="278">
        <v>110.7</v>
      </c>
      <c r="D60" s="278">
        <v>109.8</v>
      </c>
      <c r="E60" s="278">
        <v>109.2</v>
      </c>
      <c r="F60" s="278">
        <v>114.7</v>
      </c>
      <c r="G60" s="278">
        <v>114.5</v>
      </c>
      <c r="H60" s="278">
        <v>110.4</v>
      </c>
      <c r="I60" s="278">
        <v>109.7</v>
      </c>
      <c r="J60" s="279">
        <v>109.6</v>
      </c>
      <c r="K60" s="278">
        <v>110.3</v>
      </c>
      <c r="L60" s="278">
        <v>108.6</v>
      </c>
      <c r="M60" s="278">
        <v>103.4</v>
      </c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78"/>
      <c r="B85" s="278" t="s">
        <v>163</v>
      </c>
      <c r="C85" s="278" t="s">
        <v>164</v>
      </c>
      <c r="D85" s="278" t="s">
        <v>165</v>
      </c>
      <c r="E85" s="278" t="s">
        <v>166</v>
      </c>
      <c r="F85" s="278" t="s">
        <v>167</v>
      </c>
      <c r="G85" s="278" t="s">
        <v>168</v>
      </c>
      <c r="H85" s="278" t="s">
        <v>169</v>
      </c>
      <c r="I85" s="278" t="s">
        <v>170</v>
      </c>
      <c r="J85" s="278" t="s">
        <v>171</v>
      </c>
      <c r="K85" s="278" t="s">
        <v>172</v>
      </c>
      <c r="L85" s="278" t="s">
        <v>173</v>
      </c>
      <c r="M85" s="278" t="s">
        <v>174</v>
      </c>
    </row>
    <row r="86" spans="1:13" ht="9.75" customHeight="1">
      <c r="A86" s="11" t="s">
        <v>175</v>
      </c>
      <c r="B86" s="278">
        <v>57.7</v>
      </c>
      <c r="C86" s="278">
        <v>62.2</v>
      </c>
      <c r="D86" s="278">
        <v>71.5</v>
      </c>
      <c r="E86" s="278">
        <v>73</v>
      </c>
      <c r="F86" s="278">
        <v>65.4</v>
      </c>
      <c r="G86" s="278">
        <v>72.3</v>
      </c>
      <c r="H86" s="278">
        <v>75</v>
      </c>
      <c r="I86" s="278">
        <v>66.6</v>
      </c>
      <c r="J86" s="279">
        <v>66.6</v>
      </c>
      <c r="K86" s="278">
        <v>70.4</v>
      </c>
      <c r="L86" s="278">
        <v>69.5</v>
      </c>
      <c r="M86" s="278">
        <v>66.3</v>
      </c>
    </row>
    <row r="87" spans="1:25" ht="9.75" customHeight="1">
      <c r="A87" s="11" t="s">
        <v>176</v>
      </c>
      <c r="B87" s="278">
        <v>59</v>
      </c>
      <c r="C87" s="278">
        <v>63.8</v>
      </c>
      <c r="D87" s="278">
        <v>73.2</v>
      </c>
      <c r="E87" s="278">
        <v>70.2</v>
      </c>
      <c r="F87" s="278">
        <v>69.7</v>
      </c>
      <c r="G87" s="278">
        <v>72.5</v>
      </c>
      <c r="H87" s="278">
        <v>72.4</v>
      </c>
      <c r="I87" s="278">
        <v>60.8</v>
      </c>
      <c r="J87" s="279">
        <v>71.1</v>
      </c>
      <c r="K87" s="278">
        <v>72.2</v>
      </c>
      <c r="L87" s="278">
        <v>68.4</v>
      </c>
      <c r="M87" s="278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83"/>
    </row>
    <row r="88" spans="1:25" ht="9.75" customHeight="1">
      <c r="A88" s="11" t="s">
        <v>177</v>
      </c>
      <c r="B88" s="278">
        <v>62.6</v>
      </c>
      <c r="C88" s="278">
        <v>65.3</v>
      </c>
      <c r="D88" s="278">
        <v>75.3</v>
      </c>
      <c r="E88" s="278">
        <v>76.8</v>
      </c>
      <c r="F88" s="278">
        <v>71.3</v>
      </c>
      <c r="G88" s="278">
        <v>74.7</v>
      </c>
      <c r="H88" s="278">
        <v>77.6</v>
      </c>
      <c r="I88" s="278">
        <v>70.3</v>
      </c>
      <c r="J88" s="279">
        <v>69.2</v>
      </c>
      <c r="K88" s="278">
        <v>69.4</v>
      </c>
      <c r="L88" s="278">
        <v>69.3</v>
      </c>
      <c r="M88" s="278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83"/>
    </row>
    <row r="89" spans="1:25" ht="9.75" customHeight="1">
      <c r="A89" s="11" t="s">
        <v>191</v>
      </c>
      <c r="B89" s="278">
        <v>60.7</v>
      </c>
      <c r="C89" s="278">
        <v>62.5</v>
      </c>
      <c r="D89" s="278">
        <v>72.7</v>
      </c>
      <c r="E89" s="278">
        <v>76.8</v>
      </c>
      <c r="F89" s="278">
        <v>71.3</v>
      </c>
      <c r="G89" s="278">
        <v>77.4</v>
      </c>
      <c r="H89" s="278">
        <v>75</v>
      </c>
      <c r="I89" s="278">
        <v>69</v>
      </c>
      <c r="J89" s="279">
        <v>71</v>
      </c>
      <c r="K89" s="278">
        <v>69.4</v>
      </c>
      <c r="L89" s="278">
        <v>70.2</v>
      </c>
      <c r="M89" s="27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190</v>
      </c>
      <c r="B90" s="278">
        <v>61</v>
      </c>
      <c r="C90" s="278">
        <v>63.2</v>
      </c>
      <c r="D90" s="278">
        <v>74.1</v>
      </c>
      <c r="E90" s="278">
        <v>73.3</v>
      </c>
      <c r="F90" s="278">
        <v>70.9</v>
      </c>
      <c r="G90" s="278">
        <v>73.6</v>
      </c>
      <c r="H90" s="278">
        <v>72.2</v>
      </c>
      <c r="I90" s="278">
        <v>69.3</v>
      </c>
      <c r="J90" s="279">
        <v>70</v>
      </c>
      <c r="K90" s="278">
        <v>70.2</v>
      </c>
      <c r="L90" s="278">
        <v>71.3</v>
      </c>
      <c r="M90" s="278">
        <v>72.3</v>
      </c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2"/>
      <c r="L91" s="284"/>
      <c r="M91" s="28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35" t="s">
        <v>260</v>
      </c>
      <c r="B1" s="435"/>
      <c r="C1" s="435"/>
      <c r="D1" s="435"/>
      <c r="E1" s="435"/>
      <c r="F1" s="435"/>
      <c r="G1" s="435"/>
      <c r="M1" s="22"/>
      <c r="N1" t="s">
        <v>135</v>
      </c>
      <c r="O1" s="188"/>
      <c r="P1" s="67"/>
      <c r="Q1" s="191" t="s">
        <v>136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74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61" t="s">
        <v>43</v>
      </c>
      <c r="J3" s="17">
        <v>176029</v>
      </c>
      <c r="K3" s="20">
        <v>1</v>
      </c>
      <c r="L3" s="5">
        <f>SUM(H3)</f>
        <v>26</v>
      </c>
      <c r="M3" s="361" t="s">
        <v>43</v>
      </c>
      <c r="N3" s="17">
        <f>SUM(J3)</f>
        <v>176029</v>
      </c>
      <c r="O3" s="5">
        <f>SUM(H3)</f>
        <v>26</v>
      </c>
      <c r="P3" s="361" t="s">
        <v>43</v>
      </c>
      <c r="Q3" s="143">
        <v>158584</v>
      </c>
    </row>
    <row r="4" spans="8:17" ht="13.5" customHeight="1">
      <c r="H4" s="5">
        <v>16</v>
      </c>
      <c r="I4" s="361" t="s">
        <v>3</v>
      </c>
      <c r="J4" s="17">
        <v>98655</v>
      </c>
      <c r="K4" s="20">
        <v>2</v>
      </c>
      <c r="L4" s="5">
        <f aca="true" t="shared" si="0" ref="L4:L12">SUM(H4)</f>
        <v>16</v>
      </c>
      <c r="M4" s="361" t="s">
        <v>3</v>
      </c>
      <c r="N4" s="17">
        <f aca="true" t="shared" si="1" ref="N4:N12">SUM(J4)</f>
        <v>98655</v>
      </c>
      <c r="O4" s="5">
        <f aca="true" t="shared" si="2" ref="O4:O12">SUM(H4)</f>
        <v>16</v>
      </c>
      <c r="P4" s="361" t="s">
        <v>3</v>
      </c>
      <c r="Q4" s="143">
        <v>106922</v>
      </c>
    </row>
    <row r="5" spans="8:19" ht="13.5" customHeight="1">
      <c r="H5" s="5">
        <v>33</v>
      </c>
      <c r="I5" s="361" t="s">
        <v>0</v>
      </c>
      <c r="J5" s="17">
        <v>95739</v>
      </c>
      <c r="K5" s="20">
        <v>3</v>
      </c>
      <c r="L5" s="5">
        <f t="shared" si="0"/>
        <v>33</v>
      </c>
      <c r="M5" s="361" t="s">
        <v>0</v>
      </c>
      <c r="N5" s="17">
        <f t="shared" si="1"/>
        <v>95739</v>
      </c>
      <c r="O5" s="5">
        <f t="shared" si="2"/>
        <v>33</v>
      </c>
      <c r="P5" s="361" t="s">
        <v>0</v>
      </c>
      <c r="Q5" s="143">
        <v>85575</v>
      </c>
      <c r="S5" s="67"/>
    </row>
    <row r="6" spans="8:17" ht="13.5" customHeight="1">
      <c r="H6" s="5">
        <v>34</v>
      </c>
      <c r="I6" s="361" t="s">
        <v>1</v>
      </c>
      <c r="J6" s="17">
        <v>51167</v>
      </c>
      <c r="K6" s="20">
        <v>4</v>
      </c>
      <c r="L6" s="5">
        <f t="shared" si="0"/>
        <v>34</v>
      </c>
      <c r="M6" s="361" t="s">
        <v>1</v>
      </c>
      <c r="N6" s="17">
        <f t="shared" si="1"/>
        <v>51167</v>
      </c>
      <c r="O6" s="5">
        <f t="shared" si="2"/>
        <v>34</v>
      </c>
      <c r="P6" s="361" t="s">
        <v>1</v>
      </c>
      <c r="Q6" s="143">
        <v>50689</v>
      </c>
    </row>
    <row r="7" spans="8:17" ht="13.5" customHeight="1">
      <c r="H7" s="135">
        <v>40</v>
      </c>
      <c r="I7" s="362" t="s">
        <v>226</v>
      </c>
      <c r="J7" s="17">
        <v>36290</v>
      </c>
      <c r="K7" s="20">
        <v>5</v>
      </c>
      <c r="L7" s="5">
        <f t="shared" si="0"/>
        <v>40</v>
      </c>
      <c r="M7" s="362" t="s">
        <v>226</v>
      </c>
      <c r="N7" s="17">
        <f t="shared" si="1"/>
        <v>36290</v>
      </c>
      <c r="O7" s="5">
        <f t="shared" si="2"/>
        <v>40</v>
      </c>
      <c r="P7" s="362" t="s">
        <v>226</v>
      </c>
      <c r="Q7" s="143">
        <v>54158</v>
      </c>
    </row>
    <row r="8" spans="8:17" ht="13.5" customHeight="1">
      <c r="H8" s="5">
        <v>38</v>
      </c>
      <c r="I8" s="361" t="s">
        <v>52</v>
      </c>
      <c r="J8" s="17">
        <v>33288</v>
      </c>
      <c r="K8" s="20">
        <v>6</v>
      </c>
      <c r="L8" s="5">
        <f t="shared" si="0"/>
        <v>38</v>
      </c>
      <c r="M8" s="361" t="s">
        <v>52</v>
      </c>
      <c r="N8" s="17">
        <f t="shared" si="1"/>
        <v>33288</v>
      </c>
      <c r="O8" s="5">
        <f t="shared" si="2"/>
        <v>38</v>
      </c>
      <c r="P8" s="361" t="s">
        <v>52</v>
      </c>
      <c r="Q8" s="143">
        <v>29583</v>
      </c>
    </row>
    <row r="9" spans="8:17" ht="13.5" customHeight="1">
      <c r="H9" s="5">
        <v>31</v>
      </c>
      <c r="I9" s="361" t="s">
        <v>123</v>
      </c>
      <c r="J9" s="17">
        <v>33234</v>
      </c>
      <c r="K9" s="20">
        <v>7</v>
      </c>
      <c r="L9" s="5">
        <f t="shared" si="0"/>
        <v>31</v>
      </c>
      <c r="M9" s="361" t="s">
        <v>123</v>
      </c>
      <c r="N9" s="17">
        <f t="shared" si="1"/>
        <v>33234</v>
      </c>
      <c r="O9" s="5">
        <f t="shared" si="2"/>
        <v>31</v>
      </c>
      <c r="P9" s="361" t="s">
        <v>123</v>
      </c>
      <c r="Q9" s="143">
        <v>32244</v>
      </c>
    </row>
    <row r="10" spans="8:17" ht="13.5" customHeight="1">
      <c r="H10" s="5">
        <v>17</v>
      </c>
      <c r="I10" s="361" t="s">
        <v>34</v>
      </c>
      <c r="J10" s="17">
        <v>27232</v>
      </c>
      <c r="K10" s="20">
        <v>8</v>
      </c>
      <c r="L10" s="5">
        <f t="shared" si="0"/>
        <v>17</v>
      </c>
      <c r="M10" s="361" t="s">
        <v>34</v>
      </c>
      <c r="N10" s="17">
        <f t="shared" si="1"/>
        <v>27232</v>
      </c>
      <c r="O10" s="5">
        <f t="shared" si="2"/>
        <v>17</v>
      </c>
      <c r="P10" s="361" t="s">
        <v>34</v>
      </c>
      <c r="Q10" s="143">
        <v>22159</v>
      </c>
    </row>
    <row r="11" spans="8:17" ht="13.5" customHeight="1">
      <c r="H11" s="5">
        <v>36</v>
      </c>
      <c r="I11" s="361" t="s">
        <v>5</v>
      </c>
      <c r="J11" s="17">
        <v>26714</v>
      </c>
      <c r="K11" s="20">
        <v>9</v>
      </c>
      <c r="L11" s="5">
        <f t="shared" si="0"/>
        <v>36</v>
      </c>
      <c r="M11" s="361" t="s">
        <v>5</v>
      </c>
      <c r="N11" s="17">
        <f t="shared" si="1"/>
        <v>26714</v>
      </c>
      <c r="O11" s="5">
        <f t="shared" si="2"/>
        <v>36</v>
      </c>
      <c r="P11" s="361" t="s">
        <v>5</v>
      </c>
      <c r="Q11" s="143">
        <v>28330</v>
      </c>
    </row>
    <row r="12" spans="8:17" ht="13.5" customHeight="1" thickBot="1">
      <c r="H12" s="5">
        <v>25</v>
      </c>
      <c r="I12" s="361" t="s">
        <v>42</v>
      </c>
      <c r="J12" s="17">
        <v>24461</v>
      </c>
      <c r="K12" s="21">
        <v>10</v>
      </c>
      <c r="L12" s="5">
        <f t="shared" si="0"/>
        <v>25</v>
      </c>
      <c r="M12" s="361" t="s">
        <v>42</v>
      </c>
      <c r="N12" s="17">
        <f t="shared" si="1"/>
        <v>24461</v>
      </c>
      <c r="O12" s="5">
        <f t="shared" si="2"/>
        <v>25</v>
      </c>
      <c r="P12" s="361" t="s">
        <v>42</v>
      </c>
      <c r="Q12" s="143">
        <v>27347</v>
      </c>
    </row>
    <row r="13" spans="8:17" ht="13.5" customHeight="1" thickTop="1">
      <c r="H13" s="5">
        <v>24</v>
      </c>
      <c r="I13" s="361" t="s">
        <v>41</v>
      </c>
      <c r="J13" s="17">
        <v>22314</v>
      </c>
      <c r="K13" s="176"/>
      <c r="L13" s="128"/>
      <c r="M13" s="128"/>
      <c r="N13" s="177"/>
      <c r="O13" s="1"/>
      <c r="P13" s="270" t="s">
        <v>121</v>
      </c>
      <c r="Q13" s="143">
        <v>767182</v>
      </c>
    </row>
    <row r="14" spans="2:15" ht="13.5" customHeight="1">
      <c r="B14" s="26"/>
      <c r="H14" s="5">
        <v>13</v>
      </c>
      <c r="I14" s="361" t="s">
        <v>7</v>
      </c>
      <c r="J14" s="17">
        <v>21502</v>
      </c>
      <c r="K14" s="176"/>
      <c r="L14" s="33"/>
      <c r="N14" t="s">
        <v>91</v>
      </c>
      <c r="O14"/>
    </row>
    <row r="15" spans="8:17" ht="13.5" customHeight="1">
      <c r="H15" s="5">
        <v>3</v>
      </c>
      <c r="I15" s="361" t="s">
        <v>22</v>
      </c>
      <c r="J15" s="17">
        <v>17081</v>
      </c>
      <c r="K15" s="176"/>
      <c r="L15" s="33"/>
      <c r="M15" s="1" t="s">
        <v>133</v>
      </c>
      <c r="N15" s="19"/>
      <c r="O15"/>
      <c r="P15" t="s">
        <v>134</v>
      </c>
      <c r="Q15" s="141" t="s">
        <v>99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61" t="s">
        <v>6</v>
      </c>
      <c r="J16" s="17">
        <v>15584</v>
      </c>
      <c r="K16" s="176"/>
      <c r="L16" s="5">
        <f>SUM(L3)</f>
        <v>26</v>
      </c>
      <c r="M16" s="17">
        <f>SUM(N3)</f>
        <v>176029</v>
      </c>
      <c r="N16" s="361" t="s">
        <v>43</v>
      </c>
      <c r="O16" s="5">
        <f>SUM(O3)</f>
        <v>26</v>
      </c>
      <c r="P16" s="17">
        <f>SUM(M16)</f>
        <v>176029</v>
      </c>
      <c r="Q16" s="142">
        <v>166312</v>
      </c>
      <c r="R16" s="129"/>
    </row>
    <row r="17" spans="2:19" ht="13.5" customHeight="1">
      <c r="B17" s="1"/>
      <c r="C17" s="19"/>
      <c r="D17" s="1"/>
      <c r="E17" s="24"/>
      <c r="F17" s="1"/>
      <c r="H17" s="5">
        <v>14</v>
      </c>
      <c r="I17" s="361" t="s">
        <v>32</v>
      </c>
      <c r="J17" s="17">
        <v>12924</v>
      </c>
      <c r="K17" s="176"/>
      <c r="L17" s="5">
        <f aca="true" t="shared" si="3" ref="L17:L25">SUM(L4)</f>
        <v>16</v>
      </c>
      <c r="M17" s="17">
        <f aca="true" t="shared" si="4" ref="M17:M25">SUM(N4)</f>
        <v>98655</v>
      </c>
      <c r="N17" s="361" t="s">
        <v>3</v>
      </c>
      <c r="O17" s="5">
        <f aca="true" t="shared" si="5" ref="O17:O25">SUM(O4)</f>
        <v>16</v>
      </c>
      <c r="P17" s="17">
        <f aca="true" t="shared" si="6" ref="P17:P25">SUM(M17)</f>
        <v>98655</v>
      </c>
      <c r="Q17" s="142">
        <v>110274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22</v>
      </c>
      <c r="I18" s="361" t="s">
        <v>39</v>
      </c>
      <c r="J18" s="17">
        <v>6006</v>
      </c>
      <c r="K18" s="176"/>
      <c r="L18" s="5">
        <f t="shared" si="3"/>
        <v>33</v>
      </c>
      <c r="M18" s="17">
        <f t="shared" si="4"/>
        <v>95739</v>
      </c>
      <c r="N18" s="361" t="s">
        <v>0</v>
      </c>
      <c r="O18" s="5">
        <f t="shared" si="5"/>
        <v>33</v>
      </c>
      <c r="P18" s="17">
        <f t="shared" si="6"/>
        <v>95739</v>
      </c>
      <c r="Q18" s="142">
        <v>114339</v>
      </c>
      <c r="R18" s="129"/>
      <c r="S18" s="201"/>
    </row>
    <row r="19" spans="2:19" ht="13.5" customHeight="1">
      <c r="B19" s="1"/>
      <c r="C19" s="19"/>
      <c r="D19" s="1"/>
      <c r="E19" s="24"/>
      <c r="F19" s="1"/>
      <c r="H19" s="5">
        <v>37</v>
      </c>
      <c r="I19" s="361" t="s">
        <v>51</v>
      </c>
      <c r="J19" s="17">
        <v>4800</v>
      </c>
      <c r="L19" s="5">
        <f t="shared" si="3"/>
        <v>34</v>
      </c>
      <c r="M19" s="17">
        <f t="shared" si="4"/>
        <v>51167</v>
      </c>
      <c r="N19" s="361" t="s">
        <v>1</v>
      </c>
      <c r="O19" s="5">
        <f t="shared" si="5"/>
        <v>34</v>
      </c>
      <c r="P19" s="17">
        <f t="shared" si="6"/>
        <v>51167</v>
      </c>
      <c r="Q19" s="142">
        <v>42534</v>
      </c>
      <c r="R19" s="129"/>
      <c r="S19" s="230"/>
    </row>
    <row r="20" spans="2:19" ht="13.5" customHeight="1">
      <c r="B20" s="25"/>
      <c r="C20" s="19"/>
      <c r="D20" s="1"/>
      <c r="E20" s="24"/>
      <c r="F20" s="1"/>
      <c r="G20" s="1"/>
      <c r="H20" s="5">
        <v>15</v>
      </c>
      <c r="I20" s="361" t="s">
        <v>33</v>
      </c>
      <c r="J20" s="17">
        <v>4485</v>
      </c>
      <c r="L20" s="5">
        <f t="shared" si="3"/>
        <v>40</v>
      </c>
      <c r="M20" s="17">
        <f t="shared" si="4"/>
        <v>36290</v>
      </c>
      <c r="N20" s="362" t="s">
        <v>226</v>
      </c>
      <c r="O20" s="5">
        <f t="shared" si="5"/>
        <v>40</v>
      </c>
      <c r="P20" s="17">
        <f t="shared" si="6"/>
        <v>36290</v>
      </c>
      <c r="Q20" s="142">
        <v>44535</v>
      </c>
      <c r="R20" s="129"/>
      <c r="S20" s="230"/>
    </row>
    <row r="21" spans="2:19" ht="13.5" customHeight="1">
      <c r="B21" s="25"/>
      <c r="C21" s="19"/>
      <c r="D21" s="1"/>
      <c r="E21" s="24"/>
      <c r="F21" s="1"/>
      <c r="H21" s="5">
        <v>30</v>
      </c>
      <c r="I21" s="361" t="s">
        <v>47</v>
      </c>
      <c r="J21" s="17">
        <v>4321</v>
      </c>
      <c r="L21" s="5">
        <f t="shared" si="3"/>
        <v>38</v>
      </c>
      <c r="M21" s="17">
        <f t="shared" si="4"/>
        <v>33288</v>
      </c>
      <c r="N21" s="361" t="s">
        <v>52</v>
      </c>
      <c r="O21" s="5">
        <f t="shared" si="5"/>
        <v>38</v>
      </c>
      <c r="P21" s="17">
        <f t="shared" si="6"/>
        <v>33288</v>
      </c>
      <c r="Q21" s="142">
        <v>32800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9</v>
      </c>
      <c r="I22" s="361" t="s">
        <v>28</v>
      </c>
      <c r="J22" s="17">
        <v>4187</v>
      </c>
      <c r="K22" s="19"/>
      <c r="L22" s="5">
        <f t="shared" si="3"/>
        <v>31</v>
      </c>
      <c r="M22" s="17">
        <f t="shared" si="4"/>
        <v>33234</v>
      </c>
      <c r="N22" s="361" t="s">
        <v>123</v>
      </c>
      <c r="O22" s="5">
        <f t="shared" si="5"/>
        <v>31</v>
      </c>
      <c r="P22" s="17">
        <f t="shared" si="6"/>
        <v>33234</v>
      </c>
      <c r="Q22" s="142">
        <v>31540</v>
      </c>
      <c r="R22" s="129"/>
    </row>
    <row r="23" spans="2:19" ht="13.5" customHeight="1">
      <c r="B23" s="25"/>
      <c r="C23" s="19"/>
      <c r="D23" s="1"/>
      <c r="E23" s="24"/>
      <c r="F23" s="1"/>
      <c r="H23" s="5">
        <v>1</v>
      </c>
      <c r="I23" s="361" t="s">
        <v>4</v>
      </c>
      <c r="J23" s="17">
        <v>4085</v>
      </c>
      <c r="K23" s="19"/>
      <c r="L23" s="5">
        <f t="shared" si="3"/>
        <v>17</v>
      </c>
      <c r="M23" s="17">
        <f t="shared" si="4"/>
        <v>27232</v>
      </c>
      <c r="N23" s="361" t="s">
        <v>34</v>
      </c>
      <c r="O23" s="5">
        <f t="shared" si="5"/>
        <v>17</v>
      </c>
      <c r="P23" s="17">
        <f t="shared" si="6"/>
        <v>27232</v>
      </c>
      <c r="Q23" s="142">
        <v>23063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61" t="s">
        <v>31</v>
      </c>
      <c r="J24" s="17">
        <v>3584</v>
      </c>
      <c r="K24" s="19"/>
      <c r="L24" s="5">
        <f t="shared" si="3"/>
        <v>36</v>
      </c>
      <c r="M24" s="17">
        <f t="shared" si="4"/>
        <v>26714</v>
      </c>
      <c r="N24" s="361" t="s">
        <v>5</v>
      </c>
      <c r="O24" s="5">
        <f t="shared" si="5"/>
        <v>36</v>
      </c>
      <c r="P24" s="17">
        <f t="shared" si="6"/>
        <v>26714</v>
      </c>
      <c r="Q24" s="142">
        <v>27564</v>
      </c>
      <c r="R24" s="129"/>
      <c r="S24" s="201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61" t="s">
        <v>50</v>
      </c>
      <c r="J25" s="17">
        <v>3283</v>
      </c>
      <c r="K25" s="19"/>
      <c r="L25" s="18">
        <f t="shared" si="3"/>
        <v>25</v>
      </c>
      <c r="M25" s="203">
        <f t="shared" si="4"/>
        <v>24461</v>
      </c>
      <c r="N25" s="361" t="s">
        <v>42</v>
      </c>
      <c r="O25" s="18">
        <f t="shared" si="5"/>
        <v>25</v>
      </c>
      <c r="P25" s="203">
        <f t="shared" si="6"/>
        <v>24461</v>
      </c>
      <c r="Q25" s="142">
        <v>27135</v>
      </c>
      <c r="R25" s="237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19</v>
      </c>
      <c r="I26" s="361" t="s">
        <v>36</v>
      </c>
      <c r="J26" s="17">
        <v>2544</v>
      </c>
      <c r="K26" s="19"/>
      <c r="L26" s="204"/>
      <c r="M26" s="363">
        <f>SUM(J43-(M16+M17+M18+M19+M20+M21+M22+M23+M24+M25))</f>
        <v>137851</v>
      </c>
      <c r="N26" s="364" t="s">
        <v>59</v>
      </c>
      <c r="O26" s="205"/>
      <c r="P26" s="363">
        <f>SUM(M26)</f>
        <v>137851</v>
      </c>
      <c r="Q26" s="363">
        <f>SUM(R26-(Q16+Q17+Q18+Q19+Q20+Q21+Q22+Q23+Q24+Q25))</f>
        <v>151806</v>
      </c>
      <c r="R26" s="267">
        <v>771902</v>
      </c>
      <c r="T26" s="35"/>
    </row>
    <row r="27" spans="8:16" ht="13.5" customHeight="1">
      <c r="H27" s="5">
        <v>29</v>
      </c>
      <c r="I27" s="361" t="s">
        <v>46</v>
      </c>
      <c r="J27" s="17">
        <v>1925</v>
      </c>
      <c r="K27" s="19"/>
      <c r="M27" s="67" t="s">
        <v>154</v>
      </c>
      <c r="N27" s="67"/>
      <c r="O27" s="188"/>
      <c r="P27" s="189" t="s">
        <v>155</v>
      </c>
    </row>
    <row r="28" spans="8:16" ht="13.5" customHeight="1">
      <c r="H28" s="5">
        <v>21</v>
      </c>
      <c r="I28" s="361" t="s">
        <v>38</v>
      </c>
      <c r="J28" s="17">
        <v>1888</v>
      </c>
      <c r="K28" s="19"/>
      <c r="M28" s="143">
        <f>SUM(Q3)</f>
        <v>158584</v>
      </c>
      <c r="N28" s="361" t="s">
        <v>43</v>
      </c>
      <c r="O28" s="5">
        <f>SUM(L3)</f>
        <v>26</v>
      </c>
      <c r="P28" s="143">
        <f>SUM(Q3)</f>
        <v>158584</v>
      </c>
    </row>
    <row r="29" spans="8:16" ht="13.5" customHeight="1">
      <c r="H29" s="5">
        <v>39</v>
      </c>
      <c r="I29" s="361" t="s">
        <v>53</v>
      </c>
      <c r="J29" s="17">
        <v>1654</v>
      </c>
      <c r="K29" s="19"/>
      <c r="M29" s="143">
        <f aca="true" t="shared" si="7" ref="M29:M37">SUM(Q4)</f>
        <v>106922</v>
      </c>
      <c r="N29" s="361" t="s">
        <v>3</v>
      </c>
      <c r="O29" s="5">
        <f aca="true" t="shared" si="8" ref="O29:O37">SUM(L4)</f>
        <v>16</v>
      </c>
      <c r="P29" s="143">
        <f aca="true" t="shared" si="9" ref="P29:P37">SUM(Q4)</f>
        <v>106922</v>
      </c>
    </row>
    <row r="30" spans="8:16" ht="13.5" customHeight="1">
      <c r="H30" s="5">
        <v>23</v>
      </c>
      <c r="I30" s="361" t="s">
        <v>40</v>
      </c>
      <c r="J30" s="17">
        <v>1271</v>
      </c>
      <c r="K30" s="19"/>
      <c r="M30" s="143">
        <f t="shared" si="7"/>
        <v>85575</v>
      </c>
      <c r="N30" s="361" t="s">
        <v>0</v>
      </c>
      <c r="O30" s="5">
        <f t="shared" si="8"/>
        <v>33</v>
      </c>
      <c r="P30" s="143">
        <f t="shared" si="9"/>
        <v>85575</v>
      </c>
    </row>
    <row r="31" spans="8:16" ht="13.5" customHeight="1">
      <c r="H31" s="5">
        <v>18</v>
      </c>
      <c r="I31" s="361" t="s">
        <v>35</v>
      </c>
      <c r="J31" s="17">
        <v>818</v>
      </c>
      <c r="K31" s="19"/>
      <c r="M31" s="143">
        <f t="shared" si="7"/>
        <v>50689</v>
      </c>
      <c r="N31" s="361" t="s">
        <v>1</v>
      </c>
      <c r="O31" s="5">
        <f t="shared" si="8"/>
        <v>34</v>
      </c>
      <c r="P31" s="143">
        <f t="shared" si="9"/>
        <v>50689</v>
      </c>
    </row>
    <row r="32" spans="8:19" ht="13.5" customHeight="1">
      <c r="H32" s="5">
        <v>6</v>
      </c>
      <c r="I32" s="361" t="s">
        <v>25</v>
      </c>
      <c r="J32" s="17">
        <v>757</v>
      </c>
      <c r="K32" s="19"/>
      <c r="M32" s="143">
        <f t="shared" si="7"/>
        <v>54158</v>
      </c>
      <c r="N32" s="362" t="s">
        <v>226</v>
      </c>
      <c r="O32" s="5">
        <f t="shared" si="8"/>
        <v>40</v>
      </c>
      <c r="P32" s="143">
        <f t="shared" si="9"/>
        <v>54158</v>
      </c>
      <c r="S32" s="14"/>
    </row>
    <row r="33" spans="8:20" ht="13.5" customHeight="1">
      <c r="H33" s="5">
        <v>4</v>
      </c>
      <c r="I33" s="361" t="s">
        <v>23</v>
      </c>
      <c r="J33" s="17">
        <v>594</v>
      </c>
      <c r="K33" s="19"/>
      <c r="M33" s="143">
        <f t="shared" si="7"/>
        <v>29583</v>
      </c>
      <c r="N33" s="361" t="s">
        <v>52</v>
      </c>
      <c r="O33" s="5">
        <f t="shared" si="8"/>
        <v>38</v>
      </c>
      <c r="P33" s="143">
        <f t="shared" si="9"/>
        <v>29583</v>
      </c>
      <c r="S33" s="35"/>
      <c r="T33" s="35"/>
    </row>
    <row r="34" spans="8:20" ht="13.5" customHeight="1">
      <c r="H34" s="5">
        <v>32</v>
      </c>
      <c r="I34" s="361" t="s">
        <v>49</v>
      </c>
      <c r="J34" s="17">
        <v>541</v>
      </c>
      <c r="K34" s="19"/>
      <c r="M34" s="143">
        <f t="shared" si="7"/>
        <v>32244</v>
      </c>
      <c r="N34" s="361" t="s">
        <v>123</v>
      </c>
      <c r="O34" s="5">
        <f t="shared" si="8"/>
        <v>31</v>
      </c>
      <c r="P34" s="143">
        <f t="shared" si="9"/>
        <v>32244</v>
      </c>
      <c r="S34" s="35"/>
      <c r="T34" s="35"/>
    </row>
    <row r="35" spans="8:19" ht="13.5" customHeight="1">
      <c r="H35" s="5">
        <v>11</v>
      </c>
      <c r="I35" s="361" t="s">
        <v>30</v>
      </c>
      <c r="J35" s="17">
        <v>446</v>
      </c>
      <c r="K35" s="19"/>
      <c r="M35" s="143">
        <f t="shared" si="7"/>
        <v>22159</v>
      </c>
      <c r="N35" s="361" t="s">
        <v>34</v>
      </c>
      <c r="O35" s="5">
        <f t="shared" si="8"/>
        <v>17</v>
      </c>
      <c r="P35" s="143">
        <f t="shared" si="9"/>
        <v>22159</v>
      </c>
      <c r="S35" s="35"/>
    </row>
    <row r="36" spans="8:19" ht="13.5" customHeight="1">
      <c r="H36" s="5">
        <v>20</v>
      </c>
      <c r="I36" s="361" t="s">
        <v>37</v>
      </c>
      <c r="J36" s="17">
        <v>444</v>
      </c>
      <c r="K36" s="19"/>
      <c r="M36" s="143">
        <f t="shared" si="7"/>
        <v>28330</v>
      </c>
      <c r="N36" s="361" t="s">
        <v>5</v>
      </c>
      <c r="O36" s="5">
        <f t="shared" si="8"/>
        <v>36</v>
      </c>
      <c r="P36" s="143">
        <f t="shared" si="9"/>
        <v>28330</v>
      </c>
      <c r="S36" s="35"/>
    </row>
    <row r="37" spans="8:19" ht="13.5" customHeight="1" thickBot="1">
      <c r="H37" s="5">
        <v>10</v>
      </c>
      <c r="I37" s="361" t="s">
        <v>29</v>
      </c>
      <c r="J37" s="17">
        <v>393</v>
      </c>
      <c r="K37" s="19"/>
      <c r="M37" s="202">
        <f t="shared" si="7"/>
        <v>27347</v>
      </c>
      <c r="N37" s="361" t="s">
        <v>42</v>
      </c>
      <c r="O37" s="18">
        <f t="shared" si="8"/>
        <v>25</v>
      </c>
      <c r="P37" s="202">
        <f t="shared" si="9"/>
        <v>27347</v>
      </c>
      <c r="S37" s="35"/>
    </row>
    <row r="38" spans="7:21" ht="13.5" customHeight="1" thickTop="1">
      <c r="G38" s="23"/>
      <c r="H38" s="5">
        <v>28</v>
      </c>
      <c r="I38" s="361" t="s">
        <v>45</v>
      </c>
      <c r="J38" s="17">
        <v>339</v>
      </c>
      <c r="K38" s="19"/>
      <c r="M38" s="206">
        <f>SUM(Q13-(Q3+Q4+Q5+Q6+Q7+Q8+Q9+Q10+Q11+Q12))</f>
        <v>171591</v>
      </c>
      <c r="N38" s="204" t="s">
        <v>59</v>
      </c>
      <c r="O38" s="207"/>
      <c r="P38" s="208">
        <f>SUM(M38)</f>
        <v>171591</v>
      </c>
      <c r="U38" s="35"/>
    </row>
    <row r="39" spans="8:16" ht="13.5" customHeight="1">
      <c r="H39" s="5">
        <v>27</v>
      </c>
      <c r="I39" s="361" t="s">
        <v>44</v>
      </c>
      <c r="J39" s="17">
        <v>57</v>
      </c>
      <c r="K39" s="19"/>
      <c r="P39" s="35"/>
    </row>
    <row r="40" spans="8:11" ht="13.5" customHeight="1">
      <c r="H40" s="5">
        <v>5</v>
      </c>
      <c r="I40" s="361" t="s">
        <v>24</v>
      </c>
      <c r="J40" s="144">
        <v>24</v>
      </c>
      <c r="K40" s="19"/>
    </row>
    <row r="41" spans="8:11" ht="13.5" customHeight="1">
      <c r="H41" s="5">
        <v>7</v>
      </c>
      <c r="I41" s="361" t="s">
        <v>26</v>
      </c>
      <c r="J41" s="17">
        <v>0</v>
      </c>
      <c r="K41" s="19"/>
    </row>
    <row r="42" spans="8:11" ht="13.5" customHeight="1">
      <c r="H42" s="5">
        <v>8</v>
      </c>
      <c r="I42" s="361" t="s">
        <v>27</v>
      </c>
      <c r="J42" s="256">
        <v>0</v>
      </c>
      <c r="K42" s="19"/>
    </row>
    <row r="43" spans="8:10" ht="13.5" customHeight="1">
      <c r="H43" s="1"/>
      <c r="I43" s="40" t="s">
        <v>240</v>
      </c>
      <c r="J43" s="171">
        <f>SUM(J3:J42)</f>
        <v>740660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140</v>
      </c>
      <c r="D52" s="88" t="s">
        <v>141</v>
      </c>
      <c r="E52" s="31" t="s">
        <v>57</v>
      </c>
      <c r="F52" s="30" t="s">
        <v>56</v>
      </c>
      <c r="G52" s="30" t="s">
        <v>54</v>
      </c>
      <c r="I52" s="370"/>
    </row>
    <row r="53" spans="1:9" ht="13.5" customHeight="1">
      <c r="A53" s="13">
        <v>1</v>
      </c>
      <c r="B53" s="361" t="s">
        <v>43</v>
      </c>
      <c r="C53" s="17">
        <f aca="true" t="shared" si="10" ref="C53:C62">SUM(J3)</f>
        <v>176029</v>
      </c>
      <c r="D53" s="144">
        <f aca="true" t="shared" si="11" ref="D53:D62">SUM(Q3)</f>
        <v>158584</v>
      </c>
      <c r="E53" s="140">
        <f aca="true" t="shared" si="12" ref="E53:E62">SUM(P16/Q16*100)</f>
        <v>105.84263312328635</v>
      </c>
      <c r="F53" s="27">
        <f aca="true" t="shared" si="13" ref="F53:F63">SUM(C53/D53*100)</f>
        <v>111.00047924128538</v>
      </c>
      <c r="G53" s="28"/>
      <c r="I53" s="370"/>
    </row>
    <row r="54" spans="1:9" ht="13.5" customHeight="1">
      <c r="A54" s="13">
        <v>2</v>
      </c>
      <c r="B54" s="361" t="s">
        <v>3</v>
      </c>
      <c r="C54" s="17">
        <f t="shared" si="10"/>
        <v>98655</v>
      </c>
      <c r="D54" s="144">
        <f t="shared" si="11"/>
        <v>106922</v>
      </c>
      <c r="E54" s="140">
        <f t="shared" si="12"/>
        <v>89.46351814570977</v>
      </c>
      <c r="F54" s="27">
        <f t="shared" si="13"/>
        <v>92.2681955070051</v>
      </c>
      <c r="G54" s="28"/>
      <c r="I54" s="370"/>
    </row>
    <row r="55" spans="1:9" ht="13.5" customHeight="1">
      <c r="A55" s="13">
        <v>3</v>
      </c>
      <c r="B55" s="361" t="s">
        <v>0</v>
      </c>
      <c r="C55" s="17">
        <f t="shared" si="10"/>
        <v>95739</v>
      </c>
      <c r="D55" s="144">
        <f t="shared" si="11"/>
        <v>85575</v>
      </c>
      <c r="E55" s="140">
        <f t="shared" si="12"/>
        <v>83.73258468239183</v>
      </c>
      <c r="F55" s="27">
        <f t="shared" si="13"/>
        <v>111.87730061349693</v>
      </c>
      <c r="G55" s="28"/>
      <c r="I55" s="370"/>
    </row>
    <row r="56" spans="1:9" ht="13.5" customHeight="1">
      <c r="A56" s="13">
        <v>4</v>
      </c>
      <c r="B56" s="361" t="s">
        <v>1</v>
      </c>
      <c r="C56" s="17">
        <f t="shared" si="10"/>
        <v>51167</v>
      </c>
      <c r="D56" s="144">
        <f t="shared" si="11"/>
        <v>50689</v>
      </c>
      <c r="E56" s="140">
        <f t="shared" si="12"/>
        <v>120.29670381341985</v>
      </c>
      <c r="F56" s="27">
        <f t="shared" si="13"/>
        <v>100.94300538578389</v>
      </c>
      <c r="G56" s="28"/>
      <c r="I56" s="370"/>
    </row>
    <row r="57" spans="1:16" ht="13.5" customHeight="1">
      <c r="A57" s="13">
        <v>5</v>
      </c>
      <c r="B57" s="362" t="s">
        <v>226</v>
      </c>
      <c r="C57" s="17">
        <f t="shared" si="10"/>
        <v>36290</v>
      </c>
      <c r="D57" s="144">
        <f t="shared" si="11"/>
        <v>54158</v>
      </c>
      <c r="E57" s="140">
        <f t="shared" si="12"/>
        <v>81.4864713146963</v>
      </c>
      <c r="F57" s="27">
        <f t="shared" si="13"/>
        <v>67.00764430001108</v>
      </c>
      <c r="G57" s="28"/>
      <c r="I57" s="370"/>
      <c r="P57" s="35"/>
    </row>
    <row r="58" spans="1:7" ht="13.5" customHeight="1">
      <c r="A58" s="13">
        <v>6</v>
      </c>
      <c r="B58" s="361" t="s">
        <v>52</v>
      </c>
      <c r="C58" s="17">
        <f t="shared" si="10"/>
        <v>33288</v>
      </c>
      <c r="D58" s="144">
        <f t="shared" si="11"/>
        <v>29583</v>
      </c>
      <c r="E58" s="140">
        <f t="shared" si="12"/>
        <v>101.48780487804878</v>
      </c>
      <c r="F58" s="27">
        <f t="shared" si="13"/>
        <v>112.52408477842005</v>
      </c>
      <c r="G58" s="28"/>
    </row>
    <row r="59" spans="1:7" ht="13.5" customHeight="1">
      <c r="A59" s="13">
        <v>7</v>
      </c>
      <c r="B59" s="361" t="s">
        <v>123</v>
      </c>
      <c r="C59" s="17">
        <f t="shared" si="10"/>
        <v>33234</v>
      </c>
      <c r="D59" s="144">
        <f t="shared" si="11"/>
        <v>32244</v>
      </c>
      <c r="E59" s="140">
        <f t="shared" si="12"/>
        <v>105.37095751426759</v>
      </c>
      <c r="F59" s="27">
        <f t="shared" si="13"/>
        <v>103.07033866765909</v>
      </c>
      <c r="G59" s="28"/>
    </row>
    <row r="60" spans="1:7" ht="13.5" customHeight="1">
      <c r="A60" s="13">
        <v>8</v>
      </c>
      <c r="B60" s="361" t="s">
        <v>34</v>
      </c>
      <c r="C60" s="17">
        <f t="shared" si="10"/>
        <v>27232</v>
      </c>
      <c r="D60" s="144">
        <f t="shared" si="11"/>
        <v>22159</v>
      </c>
      <c r="E60" s="140">
        <f t="shared" si="12"/>
        <v>118.07657286562893</v>
      </c>
      <c r="F60" s="27">
        <f t="shared" si="13"/>
        <v>122.89363238413287</v>
      </c>
      <c r="G60" s="28"/>
    </row>
    <row r="61" spans="1:7" ht="13.5" customHeight="1">
      <c r="A61" s="13">
        <v>9</v>
      </c>
      <c r="B61" s="361" t="s">
        <v>5</v>
      </c>
      <c r="C61" s="17">
        <f t="shared" si="10"/>
        <v>26714</v>
      </c>
      <c r="D61" s="144">
        <f t="shared" si="11"/>
        <v>28330</v>
      </c>
      <c r="E61" s="140">
        <f t="shared" si="12"/>
        <v>96.91626759541431</v>
      </c>
      <c r="F61" s="27">
        <f t="shared" si="13"/>
        <v>94.29579950582422</v>
      </c>
      <c r="G61" s="28"/>
    </row>
    <row r="62" spans="1:7" ht="13.5" customHeight="1" thickBot="1">
      <c r="A62" s="238">
        <v>10</v>
      </c>
      <c r="B62" s="361" t="s">
        <v>42</v>
      </c>
      <c r="C62" s="203">
        <f t="shared" si="10"/>
        <v>24461</v>
      </c>
      <c r="D62" s="239">
        <f t="shared" si="11"/>
        <v>27347</v>
      </c>
      <c r="E62" s="240">
        <f t="shared" si="12"/>
        <v>90.14556845402618</v>
      </c>
      <c r="F62" s="241">
        <f t="shared" si="13"/>
        <v>89.44674004461184</v>
      </c>
      <c r="G62" s="242"/>
    </row>
    <row r="63" spans="1:7" ht="13.5" customHeight="1" thickTop="1">
      <c r="A63" s="204"/>
      <c r="B63" s="243" t="s">
        <v>118</v>
      </c>
      <c r="C63" s="244">
        <f>SUM(J43)</f>
        <v>740660</v>
      </c>
      <c r="D63" s="244">
        <f>SUM(Q13)</f>
        <v>767182</v>
      </c>
      <c r="E63" s="245">
        <f>SUM(C63/R26*100)</f>
        <v>95.95259501853862</v>
      </c>
      <c r="F63" s="246">
        <f t="shared" si="13"/>
        <v>96.54293244627742</v>
      </c>
      <c r="G63" s="204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4" t="s">
        <v>105</v>
      </c>
      <c r="J1" t="s">
        <v>73</v>
      </c>
      <c r="R1" s="178"/>
    </row>
    <row r="2" spans="8:30" ht="13.5">
      <c r="H2" s="145" t="s">
        <v>102</v>
      </c>
      <c r="R2" s="65"/>
      <c r="S2" s="179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405"/>
      <c r="I3" s="135"/>
      <c r="J3" s="11"/>
      <c r="K3" s="5"/>
      <c r="L3" s="268" t="s">
        <v>137</v>
      </c>
      <c r="M3" s="1"/>
      <c r="N3" s="148"/>
      <c r="O3" s="148"/>
      <c r="S3" s="33"/>
      <c r="T3" s="33"/>
      <c r="U3" s="33"/>
    </row>
    <row r="4" spans="8:21" ht="13.5">
      <c r="H4" s="167">
        <v>21012</v>
      </c>
      <c r="I4" s="135">
        <v>16</v>
      </c>
      <c r="J4" s="15" t="s">
        <v>3</v>
      </c>
      <c r="K4" s="211">
        <f>SUM(I4)</f>
        <v>16</v>
      </c>
      <c r="L4" s="395">
        <v>21695</v>
      </c>
      <c r="M4" s="63"/>
      <c r="N4" s="149"/>
      <c r="O4" s="149"/>
      <c r="S4" s="33"/>
      <c r="T4" s="33"/>
      <c r="U4" s="33"/>
    </row>
    <row r="5" spans="8:21" ht="13.5">
      <c r="H5" s="61">
        <v>20036</v>
      </c>
      <c r="I5" s="135">
        <v>26</v>
      </c>
      <c r="J5" s="15" t="s">
        <v>43</v>
      </c>
      <c r="K5" s="211">
        <f aca="true" t="shared" si="0" ref="K5:K13">SUM(I5)</f>
        <v>26</v>
      </c>
      <c r="L5" s="396">
        <v>13254</v>
      </c>
      <c r="M5" s="63"/>
      <c r="N5" s="149"/>
      <c r="O5" s="149"/>
      <c r="S5" s="33"/>
      <c r="T5" s="33"/>
      <c r="U5" s="33"/>
    </row>
    <row r="6" spans="8:21" ht="13.5">
      <c r="H6" s="61">
        <v>6055</v>
      </c>
      <c r="I6" s="135">
        <v>38</v>
      </c>
      <c r="J6" s="15" t="s">
        <v>52</v>
      </c>
      <c r="K6" s="211">
        <f t="shared" si="0"/>
        <v>38</v>
      </c>
      <c r="L6" s="396">
        <v>6027</v>
      </c>
      <c r="M6" s="63"/>
      <c r="N6" s="149"/>
      <c r="O6" s="149"/>
      <c r="S6" s="33"/>
      <c r="T6" s="33"/>
      <c r="U6" s="33"/>
    </row>
    <row r="7" spans="8:21" ht="13.5">
      <c r="H7" s="61">
        <v>5886</v>
      </c>
      <c r="I7" s="135">
        <v>14</v>
      </c>
      <c r="J7" s="15" t="s">
        <v>32</v>
      </c>
      <c r="K7" s="211">
        <f t="shared" si="0"/>
        <v>14</v>
      </c>
      <c r="L7" s="396">
        <v>4506</v>
      </c>
      <c r="M7" s="63"/>
      <c r="N7" s="149"/>
      <c r="O7" s="149"/>
      <c r="S7" s="33"/>
      <c r="T7" s="33"/>
      <c r="U7" s="33"/>
    </row>
    <row r="8" spans="8:21" ht="13.5">
      <c r="H8" s="146">
        <v>4504</v>
      </c>
      <c r="I8" s="135">
        <v>33</v>
      </c>
      <c r="J8" s="15" t="s">
        <v>0</v>
      </c>
      <c r="K8" s="211">
        <f t="shared" si="0"/>
        <v>33</v>
      </c>
      <c r="L8" s="396">
        <v>7563</v>
      </c>
      <c r="M8" s="63"/>
      <c r="N8" s="149"/>
      <c r="O8" s="149"/>
      <c r="S8" s="33"/>
      <c r="T8" s="33"/>
      <c r="U8" s="33"/>
    </row>
    <row r="9" spans="8:21" ht="13.5">
      <c r="H9" s="146">
        <v>3047</v>
      </c>
      <c r="I9" s="135">
        <v>24</v>
      </c>
      <c r="J9" s="15" t="s">
        <v>41</v>
      </c>
      <c r="K9" s="211">
        <f t="shared" si="0"/>
        <v>24</v>
      </c>
      <c r="L9" s="396">
        <v>3036</v>
      </c>
      <c r="M9" s="63"/>
      <c r="N9" s="149"/>
      <c r="O9" s="149"/>
      <c r="S9" s="33"/>
      <c r="T9" s="33"/>
      <c r="U9" s="33"/>
    </row>
    <row r="10" spans="8:21" ht="13.5">
      <c r="H10" s="266">
        <v>2090</v>
      </c>
      <c r="I10" s="257">
        <v>17</v>
      </c>
      <c r="J10" s="378" t="s">
        <v>34</v>
      </c>
      <c r="K10" s="211">
        <f t="shared" si="0"/>
        <v>17</v>
      </c>
      <c r="L10" s="396">
        <v>5276</v>
      </c>
      <c r="S10" s="33"/>
      <c r="T10" s="33"/>
      <c r="U10" s="33"/>
    </row>
    <row r="11" spans="8:21" ht="13.5">
      <c r="H11" s="147">
        <v>1570</v>
      </c>
      <c r="I11" s="135">
        <v>36</v>
      </c>
      <c r="J11" s="15" t="s">
        <v>5</v>
      </c>
      <c r="K11" s="211">
        <f t="shared" si="0"/>
        <v>36</v>
      </c>
      <c r="L11" s="396">
        <v>1597</v>
      </c>
      <c r="M11" s="63"/>
      <c r="N11" s="149"/>
      <c r="O11" s="149"/>
      <c r="S11" s="33"/>
      <c r="T11" s="33"/>
      <c r="U11" s="33"/>
    </row>
    <row r="12" spans="8:21" ht="13.5">
      <c r="H12" s="391">
        <v>1539</v>
      </c>
      <c r="I12" s="257">
        <v>25</v>
      </c>
      <c r="J12" s="378" t="s">
        <v>42</v>
      </c>
      <c r="K12" s="211">
        <f t="shared" si="0"/>
        <v>25</v>
      </c>
      <c r="L12" s="396">
        <v>1214</v>
      </c>
      <c r="M12" s="63"/>
      <c r="N12" s="149"/>
      <c r="O12" s="149"/>
      <c r="S12" s="33"/>
      <c r="T12" s="33"/>
      <c r="U12" s="33"/>
    </row>
    <row r="13" spans="8:21" ht="14.25" thickBot="1">
      <c r="H13" s="385">
        <v>1479</v>
      </c>
      <c r="I13" s="382">
        <v>40</v>
      </c>
      <c r="J13" s="383" t="s">
        <v>2</v>
      </c>
      <c r="K13" s="211">
        <f t="shared" si="0"/>
        <v>40</v>
      </c>
      <c r="L13" s="396">
        <v>4220</v>
      </c>
      <c r="M13" s="63"/>
      <c r="N13" s="149"/>
      <c r="O13" s="149"/>
      <c r="S13" s="33"/>
      <c r="T13" s="33"/>
      <c r="U13" s="33"/>
    </row>
    <row r="14" spans="8:21" ht="14.25" thickTop="1">
      <c r="H14" s="146">
        <v>1237</v>
      </c>
      <c r="I14" s="218">
        <v>37</v>
      </c>
      <c r="J14" s="381" t="s">
        <v>51</v>
      </c>
      <c r="K14" s="183" t="s">
        <v>9</v>
      </c>
      <c r="L14" s="397">
        <v>73375</v>
      </c>
      <c r="S14" s="33"/>
      <c r="T14" s="33"/>
      <c r="U14" s="33"/>
    </row>
    <row r="15" spans="8:21" ht="13.5">
      <c r="H15" s="61">
        <v>693</v>
      </c>
      <c r="I15" s="135">
        <v>18</v>
      </c>
      <c r="J15" s="15" t="s">
        <v>35</v>
      </c>
      <c r="K15" s="70"/>
      <c r="L15" s="1" t="s">
        <v>92</v>
      </c>
      <c r="M15" s="372" t="s">
        <v>241</v>
      </c>
      <c r="N15" s="59" t="s">
        <v>122</v>
      </c>
      <c r="S15" s="33"/>
      <c r="T15" s="33"/>
      <c r="U15" s="33"/>
    </row>
    <row r="16" spans="8:21" ht="13.5">
      <c r="H16" s="146">
        <v>693</v>
      </c>
      <c r="I16" s="135">
        <v>34</v>
      </c>
      <c r="J16" s="15" t="s">
        <v>1</v>
      </c>
      <c r="K16" s="211">
        <f>SUM(I4)</f>
        <v>16</v>
      </c>
      <c r="L16" s="15" t="s">
        <v>3</v>
      </c>
      <c r="M16" s="399">
        <v>21650</v>
      </c>
      <c r="N16" s="147">
        <f>SUM(H4)</f>
        <v>21012</v>
      </c>
      <c r="O16" s="63"/>
      <c r="P16" s="23"/>
      <c r="S16" s="33"/>
      <c r="T16" s="33"/>
      <c r="U16" s="33"/>
    </row>
    <row r="17" spans="8:21" ht="13.5">
      <c r="H17" s="146">
        <v>486</v>
      </c>
      <c r="I17" s="135">
        <v>15</v>
      </c>
      <c r="J17" s="15" t="s">
        <v>33</v>
      </c>
      <c r="K17" s="211">
        <f aca="true" t="shared" si="1" ref="K17:K25">SUM(I5)</f>
        <v>26</v>
      </c>
      <c r="L17" s="15" t="s">
        <v>43</v>
      </c>
      <c r="M17" s="398">
        <v>21145</v>
      </c>
      <c r="N17" s="147">
        <f aca="true" t="shared" si="2" ref="N17:N25">SUM(H5)</f>
        <v>20036</v>
      </c>
      <c r="O17" s="63"/>
      <c r="P17" s="23"/>
      <c r="S17" s="33"/>
      <c r="T17" s="33"/>
      <c r="U17" s="33"/>
    </row>
    <row r="18" spans="8:21" ht="13.5">
      <c r="H18" s="390">
        <v>455</v>
      </c>
      <c r="I18" s="135">
        <v>19</v>
      </c>
      <c r="J18" s="15" t="s">
        <v>36</v>
      </c>
      <c r="K18" s="211">
        <f t="shared" si="1"/>
        <v>38</v>
      </c>
      <c r="L18" s="15" t="s">
        <v>52</v>
      </c>
      <c r="M18" s="398">
        <v>5933</v>
      </c>
      <c r="N18" s="147">
        <f t="shared" si="2"/>
        <v>6055</v>
      </c>
      <c r="O18" s="63"/>
      <c r="P18" s="23"/>
      <c r="S18" s="33"/>
      <c r="T18" s="33"/>
      <c r="U18" s="33"/>
    </row>
    <row r="19" spans="8:21" ht="13.5">
      <c r="H19" s="147">
        <v>316</v>
      </c>
      <c r="I19" s="135">
        <v>23</v>
      </c>
      <c r="J19" s="15" t="s">
        <v>40</v>
      </c>
      <c r="K19" s="211">
        <f t="shared" si="1"/>
        <v>14</v>
      </c>
      <c r="L19" s="15" t="s">
        <v>32</v>
      </c>
      <c r="M19" s="398">
        <v>7860</v>
      </c>
      <c r="N19" s="147">
        <f t="shared" si="2"/>
        <v>5886</v>
      </c>
      <c r="O19" s="63"/>
      <c r="P19" s="23"/>
      <c r="S19" s="33"/>
      <c r="T19" s="33"/>
      <c r="U19" s="33"/>
    </row>
    <row r="20" spans="8:21" ht="14.25" thickBot="1">
      <c r="H20" s="146">
        <v>249</v>
      </c>
      <c r="I20" s="135">
        <v>6</v>
      </c>
      <c r="J20" s="15" t="s">
        <v>25</v>
      </c>
      <c r="K20" s="211">
        <f t="shared" si="1"/>
        <v>33</v>
      </c>
      <c r="L20" s="15" t="s">
        <v>0</v>
      </c>
      <c r="M20" s="398">
        <v>9957</v>
      </c>
      <c r="N20" s="147">
        <f t="shared" si="2"/>
        <v>4504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8" t="s">
        <v>76</v>
      </c>
      <c r="H21" s="146">
        <v>128</v>
      </c>
      <c r="I21" s="135">
        <v>9</v>
      </c>
      <c r="J21" s="15" t="s">
        <v>28</v>
      </c>
      <c r="K21" s="211">
        <f t="shared" si="1"/>
        <v>24</v>
      </c>
      <c r="L21" s="15" t="s">
        <v>41</v>
      </c>
      <c r="M21" s="398">
        <v>3315</v>
      </c>
      <c r="N21" s="147">
        <f t="shared" si="2"/>
        <v>3047</v>
      </c>
      <c r="O21" s="63"/>
      <c r="P21" s="23"/>
      <c r="S21" s="33"/>
      <c r="T21" s="33"/>
      <c r="U21" s="33"/>
    </row>
    <row r="22" spans="1:21" ht="13.5">
      <c r="A22" s="90">
        <v>1</v>
      </c>
      <c r="B22" s="361" t="s">
        <v>3</v>
      </c>
      <c r="C22" s="60">
        <f aca="true" t="shared" si="3" ref="C22:C31">SUM(H4)</f>
        <v>21012</v>
      </c>
      <c r="D22" s="147">
        <f>SUM(L4)</f>
        <v>21695</v>
      </c>
      <c r="E22" s="75">
        <f aca="true" t="shared" si="4" ref="E22:E32">SUM(N16/M16*100)</f>
        <v>97.05311778290992</v>
      </c>
      <c r="F22" s="84">
        <f>SUM(C22/D22*100)</f>
        <v>96.85180917262042</v>
      </c>
      <c r="G22" s="5"/>
      <c r="H22" s="151">
        <v>120</v>
      </c>
      <c r="I22" s="135">
        <v>21</v>
      </c>
      <c r="J22" s="15" t="s">
        <v>38</v>
      </c>
      <c r="K22" s="211">
        <f t="shared" si="1"/>
        <v>17</v>
      </c>
      <c r="L22" s="378" t="s">
        <v>34</v>
      </c>
      <c r="M22" s="398">
        <v>3002</v>
      </c>
      <c r="N22" s="147">
        <f t="shared" si="2"/>
        <v>2090</v>
      </c>
      <c r="O22" s="63"/>
      <c r="P22" s="23"/>
      <c r="S22" s="33"/>
      <c r="T22" s="33"/>
      <c r="U22" s="33"/>
    </row>
    <row r="23" spans="1:21" ht="13.5">
      <c r="A23" s="90">
        <v>2</v>
      </c>
      <c r="B23" s="361" t="s">
        <v>43</v>
      </c>
      <c r="C23" s="60">
        <f t="shared" si="3"/>
        <v>20036</v>
      </c>
      <c r="D23" s="147">
        <f aca="true" t="shared" si="5" ref="D23:D31">SUM(L5)</f>
        <v>13254</v>
      </c>
      <c r="E23" s="75">
        <f t="shared" si="4"/>
        <v>94.75526129108536</v>
      </c>
      <c r="F23" s="84">
        <f aca="true" t="shared" si="6" ref="F23:F32">SUM(C23/D23*100)</f>
        <v>151.16945827674664</v>
      </c>
      <c r="G23" s="5"/>
      <c r="H23" s="151">
        <v>58</v>
      </c>
      <c r="I23" s="135">
        <v>22</v>
      </c>
      <c r="J23" s="15" t="s">
        <v>39</v>
      </c>
      <c r="K23" s="211">
        <f t="shared" si="1"/>
        <v>36</v>
      </c>
      <c r="L23" s="15" t="s">
        <v>5</v>
      </c>
      <c r="M23" s="398">
        <v>2193</v>
      </c>
      <c r="N23" s="147">
        <f t="shared" si="2"/>
        <v>1570</v>
      </c>
      <c r="O23" s="63"/>
      <c r="P23" s="23"/>
      <c r="S23" s="33"/>
      <c r="T23" s="33"/>
      <c r="U23" s="33"/>
    </row>
    <row r="24" spans="1:21" ht="13.5">
      <c r="A24" s="90">
        <v>3</v>
      </c>
      <c r="B24" s="361" t="s">
        <v>52</v>
      </c>
      <c r="C24" s="60">
        <f t="shared" si="3"/>
        <v>6055</v>
      </c>
      <c r="D24" s="147">
        <f t="shared" si="5"/>
        <v>6027</v>
      </c>
      <c r="E24" s="75">
        <f t="shared" si="4"/>
        <v>102.05629529748863</v>
      </c>
      <c r="F24" s="84">
        <f t="shared" si="6"/>
        <v>100.46457607433217</v>
      </c>
      <c r="G24" s="5"/>
      <c r="H24" s="231">
        <v>54</v>
      </c>
      <c r="I24" s="135">
        <v>32</v>
      </c>
      <c r="J24" s="15" t="s">
        <v>49</v>
      </c>
      <c r="K24" s="211">
        <f t="shared" si="1"/>
        <v>25</v>
      </c>
      <c r="L24" s="378" t="s">
        <v>42</v>
      </c>
      <c r="M24" s="398">
        <v>2680</v>
      </c>
      <c r="N24" s="147">
        <f t="shared" si="2"/>
        <v>1539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61" t="s">
        <v>32</v>
      </c>
      <c r="C25" s="60">
        <f t="shared" si="3"/>
        <v>5886</v>
      </c>
      <c r="D25" s="147">
        <f t="shared" si="5"/>
        <v>4506</v>
      </c>
      <c r="E25" s="75">
        <f t="shared" si="4"/>
        <v>74.8854961832061</v>
      </c>
      <c r="F25" s="84">
        <f t="shared" si="6"/>
        <v>130.6258322237017</v>
      </c>
      <c r="G25" s="5"/>
      <c r="H25" s="151">
        <v>43</v>
      </c>
      <c r="I25" s="135">
        <v>1</v>
      </c>
      <c r="J25" s="15" t="s">
        <v>4</v>
      </c>
      <c r="K25" s="211">
        <f t="shared" si="1"/>
        <v>40</v>
      </c>
      <c r="L25" s="383" t="s">
        <v>2</v>
      </c>
      <c r="M25" s="400">
        <v>1384</v>
      </c>
      <c r="N25" s="147">
        <f t="shared" si="2"/>
        <v>1479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61" t="s">
        <v>0</v>
      </c>
      <c r="C26" s="60">
        <f t="shared" si="3"/>
        <v>4504</v>
      </c>
      <c r="D26" s="147">
        <f t="shared" si="5"/>
        <v>7563</v>
      </c>
      <c r="E26" s="75">
        <f t="shared" si="4"/>
        <v>45.23450838606006</v>
      </c>
      <c r="F26" s="84">
        <f t="shared" si="6"/>
        <v>59.553087399180214</v>
      </c>
      <c r="G26" s="16"/>
      <c r="H26" s="231">
        <v>43</v>
      </c>
      <c r="I26" s="135">
        <v>4</v>
      </c>
      <c r="J26" s="15" t="s">
        <v>23</v>
      </c>
      <c r="K26" s="210"/>
      <c r="L26" s="5" t="s">
        <v>103</v>
      </c>
      <c r="M26" s="399">
        <v>83576</v>
      </c>
      <c r="N26" s="394">
        <f>SUM(H44)</f>
        <v>71871</v>
      </c>
      <c r="S26" s="33"/>
      <c r="T26" s="33"/>
      <c r="U26" s="33"/>
    </row>
    <row r="27" spans="1:21" ht="13.5">
      <c r="A27" s="90">
        <v>6</v>
      </c>
      <c r="B27" s="361" t="s">
        <v>41</v>
      </c>
      <c r="C27" s="60">
        <f t="shared" si="3"/>
        <v>3047</v>
      </c>
      <c r="D27" s="147">
        <f t="shared" si="5"/>
        <v>3036</v>
      </c>
      <c r="E27" s="75">
        <f t="shared" si="4"/>
        <v>91.91553544494721</v>
      </c>
      <c r="F27" s="84">
        <f t="shared" si="6"/>
        <v>100.36231884057972</v>
      </c>
      <c r="G27" s="5"/>
      <c r="H27" s="151">
        <v>41</v>
      </c>
      <c r="I27" s="135">
        <v>2</v>
      </c>
      <c r="J27" s="15" t="s">
        <v>6</v>
      </c>
      <c r="L27" s="66"/>
      <c r="M27" s="33"/>
      <c r="S27" s="33"/>
      <c r="T27" s="33"/>
      <c r="U27" s="33"/>
    </row>
    <row r="28" spans="1:21" ht="13.5">
      <c r="A28" s="90">
        <v>7</v>
      </c>
      <c r="B28" s="366" t="s">
        <v>34</v>
      </c>
      <c r="C28" s="60">
        <f t="shared" si="3"/>
        <v>2090</v>
      </c>
      <c r="D28" s="147">
        <f t="shared" si="5"/>
        <v>5276</v>
      </c>
      <c r="E28" s="75">
        <f t="shared" si="4"/>
        <v>69.62025316455697</v>
      </c>
      <c r="F28" s="84">
        <f t="shared" si="6"/>
        <v>39.613343442001515</v>
      </c>
      <c r="G28" s="5"/>
      <c r="H28" s="365">
        <v>24</v>
      </c>
      <c r="I28" s="135">
        <v>12</v>
      </c>
      <c r="J28" s="15" t="s">
        <v>31</v>
      </c>
      <c r="S28" s="33"/>
      <c r="T28" s="33"/>
      <c r="U28" s="33"/>
    </row>
    <row r="29" spans="1:21" ht="13.5">
      <c r="A29" s="90">
        <v>8</v>
      </c>
      <c r="B29" s="361" t="s">
        <v>5</v>
      </c>
      <c r="C29" s="60">
        <f t="shared" si="3"/>
        <v>1570</v>
      </c>
      <c r="D29" s="147">
        <f t="shared" si="5"/>
        <v>1597</v>
      </c>
      <c r="E29" s="75">
        <f t="shared" si="4"/>
        <v>71.59142726858185</v>
      </c>
      <c r="F29" s="84">
        <f t="shared" si="6"/>
        <v>98.30932999373826</v>
      </c>
      <c r="G29" s="15"/>
      <c r="H29" s="231">
        <v>13</v>
      </c>
      <c r="I29" s="135">
        <v>31</v>
      </c>
      <c r="J29" s="15" t="s">
        <v>249</v>
      </c>
      <c r="L29" s="66"/>
      <c r="M29" s="33"/>
      <c r="S29" s="33"/>
      <c r="T29" s="33"/>
      <c r="U29" s="33"/>
    </row>
    <row r="30" spans="1:21" ht="13.5">
      <c r="A30" s="90">
        <v>9</v>
      </c>
      <c r="B30" s="366" t="s">
        <v>42</v>
      </c>
      <c r="C30" s="60">
        <f t="shared" si="3"/>
        <v>1539</v>
      </c>
      <c r="D30" s="147">
        <f t="shared" si="5"/>
        <v>1214</v>
      </c>
      <c r="E30" s="75">
        <f t="shared" si="4"/>
        <v>57.42537313432836</v>
      </c>
      <c r="F30" s="84">
        <f t="shared" si="6"/>
        <v>126.77100494233937</v>
      </c>
      <c r="G30" s="16"/>
      <c r="H30" s="231">
        <v>0</v>
      </c>
      <c r="I30" s="135">
        <v>3</v>
      </c>
      <c r="J30" s="15" t="s">
        <v>22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69" t="s">
        <v>2</v>
      </c>
      <c r="C31" s="60">
        <f t="shared" si="3"/>
        <v>1479</v>
      </c>
      <c r="D31" s="147">
        <f t="shared" si="5"/>
        <v>4220</v>
      </c>
      <c r="E31" s="75">
        <f t="shared" si="4"/>
        <v>106.864161849711</v>
      </c>
      <c r="F31" s="85">
        <f t="shared" si="6"/>
        <v>35.04739336492891</v>
      </c>
      <c r="G31" s="152"/>
      <c r="H31" s="151">
        <v>0</v>
      </c>
      <c r="I31" s="135">
        <v>5</v>
      </c>
      <c r="J31" s="15" t="s">
        <v>24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83</v>
      </c>
      <c r="C32" s="96">
        <f>SUM(H44)</f>
        <v>71871</v>
      </c>
      <c r="D32" s="96">
        <f>SUM(L14)</f>
        <v>73375</v>
      </c>
      <c r="E32" s="99">
        <f t="shared" si="4"/>
        <v>85.9947831913468</v>
      </c>
      <c r="F32" s="97">
        <f t="shared" si="6"/>
        <v>97.95025553662691</v>
      </c>
      <c r="G32" s="98"/>
      <c r="H32" s="371">
        <v>0</v>
      </c>
      <c r="I32" s="135">
        <v>7</v>
      </c>
      <c r="J32" s="15" t="s">
        <v>26</v>
      </c>
      <c r="L32" s="66"/>
      <c r="M32" s="33"/>
      <c r="S32" s="33"/>
      <c r="T32" s="33"/>
      <c r="U32" s="33"/>
    </row>
    <row r="33" spans="8:21" ht="13.5">
      <c r="H33" s="151">
        <v>0</v>
      </c>
      <c r="I33" s="135">
        <v>8</v>
      </c>
      <c r="J33" s="15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19">
        <v>0</v>
      </c>
      <c r="I34" s="135">
        <v>10</v>
      </c>
      <c r="J34" s="15" t="s">
        <v>29</v>
      </c>
      <c r="L34" s="66"/>
      <c r="M34" s="33"/>
      <c r="S34" s="33"/>
      <c r="T34" s="33"/>
      <c r="U34" s="33"/>
    </row>
    <row r="35" spans="8:21" ht="13.5">
      <c r="H35" s="147">
        <v>0</v>
      </c>
      <c r="I35" s="135">
        <v>11</v>
      </c>
      <c r="J35" s="15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13</v>
      </c>
      <c r="J36" s="15" t="s">
        <v>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5">
        <v>20</v>
      </c>
      <c r="J37" s="15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389">
        <v>0</v>
      </c>
      <c r="I38" s="135">
        <v>27</v>
      </c>
      <c r="J38" s="15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28</v>
      </c>
      <c r="J39" s="15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5">
        <v>29</v>
      </c>
      <c r="J40" s="15" t="s">
        <v>248</v>
      </c>
      <c r="L40" s="66"/>
      <c r="M40" s="33"/>
      <c r="S40" s="33"/>
      <c r="T40" s="33"/>
      <c r="U40" s="33"/>
    </row>
    <row r="41" spans="8:21" ht="13.5">
      <c r="H41" s="146">
        <v>0</v>
      </c>
      <c r="I41" s="135">
        <v>30</v>
      </c>
      <c r="J41" s="15" t="s">
        <v>47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5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13">
        <f>SUM(H4:H43)</f>
        <v>71871</v>
      </c>
      <c r="I44" s="257"/>
      <c r="J44" s="150"/>
      <c r="L44" s="66"/>
      <c r="M44" s="33"/>
    </row>
    <row r="45" ht="13.5">
      <c r="R45" s="178"/>
    </row>
    <row r="46" spans="18:30" ht="13.5" customHeight="1">
      <c r="R46" s="65"/>
      <c r="S46" s="179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32" t="s">
        <v>115</v>
      </c>
      <c r="I48" s="135"/>
      <c r="J48" s="12" t="s">
        <v>77</v>
      </c>
      <c r="K48" s="5"/>
      <c r="L48" s="401" t="s">
        <v>156</v>
      </c>
      <c r="S48" s="33"/>
      <c r="T48" s="33"/>
      <c r="U48" s="33"/>
      <c r="V48" s="33"/>
    </row>
    <row r="49" spans="8:22" ht="13.5">
      <c r="H49" s="60">
        <v>101461</v>
      </c>
      <c r="I49" s="135">
        <v>26</v>
      </c>
      <c r="J49" s="15" t="s">
        <v>43</v>
      </c>
      <c r="K49" s="5">
        <f>SUM(I49)</f>
        <v>26</v>
      </c>
      <c r="L49" s="402">
        <v>97483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14873</v>
      </c>
      <c r="I50" s="135">
        <v>34</v>
      </c>
      <c r="J50" s="15" t="s">
        <v>1</v>
      </c>
      <c r="K50" s="5">
        <f aca="true" t="shared" si="7" ref="K50:K58">SUM(I50)</f>
        <v>34</v>
      </c>
      <c r="L50" s="402">
        <v>13300</v>
      </c>
      <c r="M50" s="33"/>
      <c r="N50" s="149"/>
      <c r="O50" s="149"/>
      <c r="S50" s="33"/>
      <c r="T50" s="33"/>
      <c r="U50" s="33"/>
      <c r="V50" s="33"/>
    </row>
    <row r="51" spans="8:22" ht="13.5">
      <c r="H51" s="61">
        <v>8281</v>
      </c>
      <c r="I51" s="135">
        <v>25</v>
      </c>
      <c r="J51" s="15" t="s">
        <v>42</v>
      </c>
      <c r="K51" s="5">
        <f t="shared" si="7"/>
        <v>25</v>
      </c>
      <c r="L51" s="402">
        <v>8566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61">
        <v>7676</v>
      </c>
      <c r="I52" s="135">
        <v>33</v>
      </c>
      <c r="J52" s="15" t="s">
        <v>0</v>
      </c>
      <c r="K52" s="5">
        <f t="shared" si="7"/>
        <v>33</v>
      </c>
      <c r="L52" s="402">
        <v>8970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8" t="s">
        <v>76</v>
      </c>
      <c r="H53" s="61">
        <v>3839</v>
      </c>
      <c r="I53" s="135">
        <v>13</v>
      </c>
      <c r="J53" s="15" t="s">
        <v>7</v>
      </c>
      <c r="K53" s="5">
        <f t="shared" si="7"/>
        <v>13</v>
      </c>
      <c r="L53" s="402">
        <v>13384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61" t="s">
        <v>43</v>
      </c>
      <c r="C54" s="60">
        <f aca="true" t="shared" si="8" ref="C54:C63">SUM(H49)</f>
        <v>101461</v>
      </c>
      <c r="D54" s="167">
        <f>SUM(L49)</f>
        <v>97483</v>
      </c>
      <c r="E54" s="75">
        <f aca="true" t="shared" si="9" ref="E54:E64">SUM(N63/M63*100)</f>
        <v>97.28270770410855</v>
      </c>
      <c r="F54" s="75">
        <f>SUM(C54/D54*100)</f>
        <v>104.0807115086733</v>
      </c>
      <c r="G54" s="5"/>
      <c r="H54" s="146">
        <v>3153</v>
      </c>
      <c r="I54" s="135">
        <v>38</v>
      </c>
      <c r="J54" s="15" t="s">
        <v>52</v>
      </c>
      <c r="K54" s="5">
        <f t="shared" si="7"/>
        <v>38</v>
      </c>
      <c r="L54" s="402">
        <v>5028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61" t="s">
        <v>1</v>
      </c>
      <c r="C55" s="60">
        <f t="shared" si="8"/>
        <v>14873</v>
      </c>
      <c r="D55" s="167">
        <f aca="true" t="shared" si="10" ref="D55:D64">SUM(L50)</f>
        <v>13300</v>
      </c>
      <c r="E55" s="75">
        <f t="shared" si="9"/>
        <v>143.13348089693002</v>
      </c>
      <c r="F55" s="75">
        <f aca="true" t="shared" si="11" ref="F55:F64">SUM(C55/D55*100)</f>
        <v>111.82706766917295</v>
      </c>
      <c r="G55" s="5"/>
      <c r="H55" s="146">
        <v>3058</v>
      </c>
      <c r="I55" s="135">
        <v>36</v>
      </c>
      <c r="J55" s="15" t="s">
        <v>5</v>
      </c>
      <c r="K55" s="5">
        <f t="shared" si="7"/>
        <v>36</v>
      </c>
      <c r="L55" s="402">
        <v>4098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61" t="s">
        <v>42</v>
      </c>
      <c r="C56" s="60">
        <f t="shared" si="8"/>
        <v>8281</v>
      </c>
      <c r="D56" s="167">
        <f t="shared" si="10"/>
        <v>8566</v>
      </c>
      <c r="E56" s="75">
        <f t="shared" si="9"/>
        <v>116.53532226287643</v>
      </c>
      <c r="F56" s="75">
        <f t="shared" si="11"/>
        <v>96.672892832127</v>
      </c>
      <c r="G56" s="5"/>
      <c r="H56" s="61">
        <v>2213</v>
      </c>
      <c r="I56" s="135">
        <v>24</v>
      </c>
      <c r="J56" s="15" t="s">
        <v>41</v>
      </c>
      <c r="K56" s="5">
        <f t="shared" si="7"/>
        <v>24</v>
      </c>
      <c r="L56" s="402">
        <v>3978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61" t="s">
        <v>0</v>
      </c>
      <c r="C57" s="60">
        <f t="shared" si="8"/>
        <v>7676</v>
      </c>
      <c r="D57" s="167">
        <f t="shared" si="10"/>
        <v>8970</v>
      </c>
      <c r="E57" s="75">
        <f t="shared" si="9"/>
        <v>63.55356847160126</v>
      </c>
      <c r="F57" s="75">
        <f t="shared" si="11"/>
        <v>85.57413600891863</v>
      </c>
      <c r="G57" s="5"/>
      <c r="H57" s="151">
        <v>2045</v>
      </c>
      <c r="I57" s="135">
        <v>16</v>
      </c>
      <c r="J57" s="15" t="s">
        <v>3</v>
      </c>
      <c r="K57" s="5">
        <f t="shared" si="7"/>
        <v>16</v>
      </c>
      <c r="L57" s="402">
        <v>1382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61" t="s">
        <v>7</v>
      </c>
      <c r="C58" s="60">
        <f t="shared" si="8"/>
        <v>3839</v>
      </c>
      <c r="D58" s="167">
        <f t="shared" si="10"/>
        <v>13384</v>
      </c>
      <c r="E58" s="75">
        <f t="shared" si="9"/>
        <v>29.274058258349854</v>
      </c>
      <c r="F58" s="75">
        <f t="shared" si="11"/>
        <v>28.68350268977884</v>
      </c>
      <c r="G58" s="16"/>
      <c r="H58" s="231">
        <v>1853</v>
      </c>
      <c r="I58" s="257">
        <v>22</v>
      </c>
      <c r="J58" s="378" t="s">
        <v>39</v>
      </c>
      <c r="K58" s="5">
        <f t="shared" si="7"/>
        <v>22</v>
      </c>
      <c r="L58" s="403">
        <v>2195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61" t="s">
        <v>52</v>
      </c>
      <c r="C59" s="60">
        <f t="shared" si="8"/>
        <v>3153</v>
      </c>
      <c r="D59" s="167">
        <f t="shared" si="10"/>
        <v>5028</v>
      </c>
      <c r="E59" s="75">
        <f t="shared" si="9"/>
        <v>77.26047537368292</v>
      </c>
      <c r="F59" s="75">
        <f t="shared" si="11"/>
        <v>62.70883054892601</v>
      </c>
      <c r="G59" s="5"/>
      <c r="H59" s="231">
        <v>1649</v>
      </c>
      <c r="I59" s="263">
        <v>40</v>
      </c>
      <c r="J59" s="379" t="s">
        <v>2</v>
      </c>
      <c r="K59" s="182" t="s">
        <v>107</v>
      </c>
      <c r="L59" s="404">
        <v>169079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61" t="s">
        <v>5</v>
      </c>
      <c r="C60" s="60">
        <f t="shared" si="8"/>
        <v>3058</v>
      </c>
      <c r="D60" s="167">
        <f t="shared" si="10"/>
        <v>4098</v>
      </c>
      <c r="E60" s="75">
        <f t="shared" si="9"/>
        <v>53.79067722075638</v>
      </c>
      <c r="F60" s="75">
        <f t="shared" si="11"/>
        <v>74.62176671547095</v>
      </c>
      <c r="G60" s="5"/>
      <c r="H60" s="151">
        <v>1525</v>
      </c>
      <c r="I60" s="264">
        <v>15</v>
      </c>
      <c r="J60" s="380" t="s">
        <v>33</v>
      </c>
      <c r="K60" s="1"/>
      <c r="L60" s="180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61" t="s">
        <v>41</v>
      </c>
      <c r="C61" s="60">
        <f t="shared" si="8"/>
        <v>2213</v>
      </c>
      <c r="D61" s="167">
        <f t="shared" si="10"/>
        <v>3978</v>
      </c>
      <c r="E61" s="75">
        <f t="shared" si="9"/>
        <v>83.00825206301575</v>
      </c>
      <c r="F61" s="75">
        <f t="shared" si="11"/>
        <v>55.63097033685269</v>
      </c>
      <c r="G61" s="15"/>
      <c r="H61" s="151">
        <v>998</v>
      </c>
      <c r="I61" s="218">
        <v>14</v>
      </c>
      <c r="J61" s="381" t="s">
        <v>32</v>
      </c>
      <c r="K61" s="70"/>
      <c r="S61" s="33"/>
      <c r="T61" s="33"/>
      <c r="U61" s="33"/>
      <c r="V61" s="33"/>
    </row>
    <row r="62" spans="1:22" ht="13.5">
      <c r="A62" s="90">
        <v>9</v>
      </c>
      <c r="B62" s="361" t="s">
        <v>3</v>
      </c>
      <c r="C62" s="60">
        <f t="shared" si="8"/>
        <v>2045</v>
      </c>
      <c r="D62" s="167">
        <f t="shared" si="10"/>
        <v>1382</v>
      </c>
      <c r="E62" s="75">
        <f t="shared" si="9"/>
        <v>124.46743761412051</v>
      </c>
      <c r="F62" s="75">
        <f t="shared" si="11"/>
        <v>147.9739507959479</v>
      </c>
      <c r="G62" s="16"/>
      <c r="H62" s="151">
        <v>822</v>
      </c>
      <c r="I62" s="135">
        <v>23</v>
      </c>
      <c r="J62" s="15" t="s">
        <v>40</v>
      </c>
      <c r="K62" s="70"/>
      <c r="L62" s="1" t="s">
        <v>93</v>
      </c>
      <c r="M62" s="155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3">
        <v>10</v>
      </c>
      <c r="B63" s="366" t="s">
        <v>39</v>
      </c>
      <c r="C63" s="60">
        <f t="shared" si="8"/>
        <v>1853</v>
      </c>
      <c r="D63" s="258">
        <f t="shared" si="10"/>
        <v>2195</v>
      </c>
      <c r="E63" s="92">
        <f t="shared" si="9"/>
        <v>60.39765319426337</v>
      </c>
      <c r="F63" s="75">
        <f t="shared" si="11"/>
        <v>84.41913439635536</v>
      </c>
      <c r="G63" s="152"/>
      <c r="H63" s="151">
        <v>772</v>
      </c>
      <c r="I63" s="135">
        <v>19</v>
      </c>
      <c r="J63" s="15" t="s">
        <v>36</v>
      </c>
      <c r="K63" s="5">
        <f>SUM(K49)</f>
        <v>26</v>
      </c>
      <c r="L63" s="361" t="s">
        <v>43</v>
      </c>
      <c r="M63" s="392">
        <v>104295</v>
      </c>
      <c r="N63" s="147">
        <f>SUM(H49)</f>
        <v>101461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83</v>
      </c>
      <c r="C64" s="172">
        <f>SUM(H89)</f>
        <v>156813</v>
      </c>
      <c r="D64" s="259">
        <f t="shared" si="10"/>
        <v>169079</v>
      </c>
      <c r="E64" s="92">
        <f t="shared" si="9"/>
        <v>90.74353766296895</v>
      </c>
      <c r="F64" s="99">
        <f t="shared" si="11"/>
        <v>92.74540303645041</v>
      </c>
      <c r="G64" s="98"/>
      <c r="H64" s="368">
        <v>682</v>
      </c>
      <c r="I64" s="135">
        <v>31</v>
      </c>
      <c r="J64" s="15" t="s">
        <v>100</v>
      </c>
      <c r="K64" s="5">
        <f aca="true" t="shared" si="12" ref="K64:K72">SUM(K50)</f>
        <v>34</v>
      </c>
      <c r="L64" s="361" t="s">
        <v>1</v>
      </c>
      <c r="M64" s="392">
        <v>10391</v>
      </c>
      <c r="N64" s="147">
        <f aca="true" t="shared" si="13" ref="N64:N72">SUM(H50)</f>
        <v>14873</v>
      </c>
      <c r="O64" s="60"/>
      <c r="S64" s="33"/>
      <c r="T64" s="33"/>
      <c r="U64" s="33"/>
      <c r="V64" s="33"/>
    </row>
    <row r="65" spans="8:22" ht="13.5">
      <c r="H65" s="60">
        <v>632</v>
      </c>
      <c r="I65" s="135">
        <v>21</v>
      </c>
      <c r="J65" s="15" t="s">
        <v>38</v>
      </c>
      <c r="K65" s="5">
        <f t="shared" si="12"/>
        <v>25</v>
      </c>
      <c r="L65" s="361" t="s">
        <v>42</v>
      </c>
      <c r="M65" s="393">
        <v>7106</v>
      </c>
      <c r="N65" s="147">
        <f t="shared" si="13"/>
        <v>8281</v>
      </c>
      <c r="O65" s="61"/>
      <c r="S65" s="33"/>
      <c r="T65" s="33"/>
      <c r="U65" s="33"/>
      <c r="V65" s="33"/>
    </row>
    <row r="66" spans="8:22" ht="13.5">
      <c r="H66" s="146">
        <v>320</v>
      </c>
      <c r="I66" s="135">
        <v>1</v>
      </c>
      <c r="J66" s="15" t="s">
        <v>4</v>
      </c>
      <c r="K66" s="5">
        <f t="shared" si="12"/>
        <v>33</v>
      </c>
      <c r="L66" s="361" t="s">
        <v>0</v>
      </c>
      <c r="M66" s="393">
        <v>12078</v>
      </c>
      <c r="N66" s="147">
        <f t="shared" si="13"/>
        <v>7676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302</v>
      </c>
      <c r="I67" s="135">
        <v>12</v>
      </c>
      <c r="J67" s="15" t="s">
        <v>31</v>
      </c>
      <c r="K67" s="5">
        <f t="shared" si="12"/>
        <v>13</v>
      </c>
      <c r="L67" s="361" t="s">
        <v>7</v>
      </c>
      <c r="M67" s="393">
        <v>13114</v>
      </c>
      <c r="N67" s="147">
        <f t="shared" si="13"/>
        <v>3839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6">
        <v>255</v>
      </c>
      <c r="I68" s="135">
        <v>3</v>
      </c>
      <c r="J68" s="15" t="s">
        <v>22</v>
      </c>
      <c r="K68" s="5">
        <f t="shared" si="12"/>
        <v>38</v>
      </c>
      <c r="L68" s="361" t="s">
        <v>52</v>
      </c>
      <c r="M68" s="393">
        <v>4081</v>
      </c>
      <c r="N68" s="147">
        <f t="shared" si="13"/>
        <v>3153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200</v>
      </c>
      <c r="I69" s="135">
        <v>17</v>
      </c>
      <c r="J69" s="15" t="s">
        <v>34</v>
      </c>
      <c r="K69" s="5">
        <f t="shared" si="12"/>
        <v>36</v>
      </c>
      <c r="L69" s="361" t="s">
        <v>5</v>
      </c>
      <c r="M69" s="393">
        <v>5685</v>
      </c>
      <c r="N69" s="147">
        <f t="shared" si="13"/>
        <v>3058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113</v>
      </c>
      <c r="I70" s="135">
        <v>30</v>
      </c>
      <c r="J70" s="15" t="s">
        <v>47</v>
      </c>
      <c r="K70" s="5">
        <f t="shared" si="12"/>
        <v>24</v>
      </c>
      <c r="L70" s="361" t="s">
        <v>41</v>
      </c>
      <c r="M70" s="393">
        <v>2666</v>
      </c>
      <c r="N70" s="147">
        <f t="shared" si="13"/>
        <v>2213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72</v>
      </c>
      <c r="I71" s="135">
        <v>37</v>
      </c>
      <c r="J71" s="15" t="s">
        <v>51</v>
      </c>
      <c r="K71" s="5">
        <f t="shared" si="12"/>
        <v>16</v>
      </c>
      <c r="L71" s="361" t="s">
        <v>3</v>
      </c>
      <c r="M71" s="393">
        <v>1643</v>
      </c>
      <c r="N71" s="147">
        <f t="shared" si="13"/>
        <v>2045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146">
        <v>18</v>
      </c>
      <c r="I72" s="135">
        <v>29</v>
      </c>
      <c r="J72" s="15" t="s">
        <v>248</v>
      </c>
      <c r="K72" s="5">
        <f t="shared" si="12"/>
        <v>22</v>
      </c>
      <c r="L72" s="366" t="s">
        <v>39</v>
      </c>
      <c r="M72" s="393">
        <v>3068</v>
      </c>
      <c r="N72" s="147">
        <f t="shared" si="13"/>
        <v>1853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1</v>
      </c>
      <c r="I73" s="135">
        <v>27</v>
      </c>
      <c r="J73" s="15" t="s">
        <v>44</v>
      </c>
      <c r="K73" s="60"/>
      <c r="L73" s="10" t="s">
        <v>227</v>
      </c>
      <c r="M73" s="392">
        <v>172809</v>
      </c>
      <c r="N73" s="394">
        <f>SUM(H89)</f>
        <v>156813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5">
        <v>2</v>
      </c>
      <c r="J74" s="1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0</v>
      </c>
      <c r="I75" s="135">
        <v>4</v>
      </c>
      <c r="J75" s="1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6">
        <v>0</v>
      </c>
      <c r="I76" s="135">
        <v>5</v>
      </c>
      <c r="J76" s="1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6</v>
      </c>
      <c r="J77" s="1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7">
        <v>0</v>
      </c>
      <c r="I78" s="135">
        <v>7</v>
      </c>
      <c r="J78" s="1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8</v>
      </c>
      <c r="J79" s="1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5">
        <v>9</v>
      </c>
      <c r="J80" s="15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7">
        <v>0</v>
      </c>
      <c r="I81" s="135">
        <v>10</v>
      </c>
      <c r="J81" s="1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11</v>
      </c>
      <c r="J82" s="15" t="s">
        <v>30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18</v>
      </c>
      <c r="J83" s="15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20</v>
      </c>
      <c r="J84" s="15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6">
        <v>0</v>
      </c>
      <c r="I85" s="135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5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6">
        <v>0</v>
      </c>
      <c r="I87" s="135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5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14">
        <f>SUM(H49:H88)</f>
        <v>156813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D1">
      <selection activeCell="L6" sqref="L6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73"/>
      <c r="Q1" s="33"/>
      <c r="R1" s="18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57" t="s">
        <v>94</v>
      </c>
      <c r="Q2" s="1"/>
      <c r="R2" s="186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4" t="s">
        <v>228</v>
      </c>
      <c r="I3" s="135"/>
      <c r="J3" s="11"/>
      <c r="K3" s="5"/>
      <c r="L3" s="377" t="s">
        <v>137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30981</v>
      </c>
      <c r="I4" s="135">
        <v>31</v>
      </c>
      <c r="J4" s="44" t="s">
        <v>100</v>
      </c>
      <c r="K4" s="209">
        <f>SUM(I4)</f>
        <v>31</v>
      </c>
      <c r="L4" s="374">
        <v>30136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24240</v>
      </c>
      <c r="I5" s="135">
        <v>33</v>
      </c>
      <c r="J5" s="44" t="s">
        <v>0</v>
      </c>
      <c r="K5" s="209">
        <f aca="true" t="shared" si="0" ref="K5:K13">SUM(I5)</f>
        <v>33</v>
      </c>
      <c r="L5" s="374">
        <v>34479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16826</v>
      </c>
      <c r="I6" s="135">
        <v>3</v>
      </c>
      <c r="J6" s="44" t="s">
        <v>22</v>
      </c>
      <c r="K6" s="209">
        <f t="shared" si="0"/>
        <v>3</v>
      </c>
      <c r="L6" s="374">
        <v>22291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15543</v>
      </c>
      <c r="I7" s="135">
        <v>2</v>
      </c>
      <c r="J7" s="44" t="s">
        <v>6</v>
      </c>
      <c r="K7" s="209">
        <f t="shared" si="0"/>
        <v>2</v>
      </c>
      <c r="L7" s="374">
        <v>14991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14598</v>
      </c>
      <c r="I8" s="135">
        <v>17</v>
      </c>
      <c r="J8" s="44" t="s">
        <v>34</v>
      </c>
      <c r="K8" s="209">
        <f t="shared" si="0"/>
        <v>17</v>
      </c>
      <c r="L8" s="374">
        <v>7866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13885</v>
      </c>
      <c r="I9" s="135">
        <v>40</v>
      </c>
      <c r="J9" s="44" t="s">
        <v>2</v>
      </c>
      <c r="K9" s="209">
        <f t="shared" si="0"/>
        <v>40</v>
      </c>
      <c r="L9" s="374">
        <v>17153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12048</v>
      </c>
      <c r="I10" s="135">
        <v>34</v>
      </c>
      <c r="J10" s="44" t="s">
        <v>1</v>
      </c>
      <c r="K10" s="209">
        <f t="shared" si="0"/>
        <v>34</v>
      </c>
      <c r="L10" s="374">
        <v>12844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11751</v>
      </c>
      <c r="I11" s="135">
        <v>13</v>
      </c>
      <c r="J11" s="44" t="s">
        <v>7</v>
      </c>
      <c r="K11" s="209">
        <f t="shared" si="0"/>
        <v>13</v>
      </c>
      <c r="L11" s="374">
        <v>13826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10491</v>
      </c>
      <c r="I12" s="135">
        <v>16</v>
      </c>
      <c r="J12" s="44" t="s">
        <v>3</v>
      </c>
      <c r="K12" s="209">
        <f t="shared" si="0"/>
        <v>16</v>
      </c>
      <c r="L12" s="374">
        <v>10779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385">
        <v>8579</v>
      </c>
      <c r="I13" s="251">
        <v>38</v>
      </c>
      <c r="J13" s="83" t="s">
        <v>52</v>
      </c>
      <c r="K13" s="209">
        <f t="shared" si="0"/>
        <v>38</v>
      </c>
      <c r="L13" s="375">
        <v>6948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6644</v>
      </c>
      <c r="I14" s="218">
        <v>26</v>
      </c>
      <c r="J14" s="82" t="s">
        <v>43</v>
      </c>
      <c r="K14" s="183" t="s">
        <v>9</v>
      </c>
      <c r="L14" s="376">
        <v>205635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6514</v>
      </c>
      <c r="I15" s="135">
        <v>36</v>
      </c>
      <c r="J15" s="44" t="s">
        <v>5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3590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2451</v>
      </c>
      <c r="I17" s="135">
        <v>22</v>
      </c>
      <c r="J17" s="44" t="s">
        <v>39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9">
        <v>2302</v>
      </c>
      <c r="I18" s="135">
        <v>1</v>
      </c>
      <c r="J18" s="44" t="s">
        <v>4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1856</v>
      </c>
      <c r="I19" s="135">
        <v>9</v>
      </c>
      <c r="J19" s="44" t="s">
        <v>28</v>
      </c>
      <c r="K19" s="209">
        <f>SUM(I4)</f>
        <v>31</v>
      </c>
      <c r="L19" s="44" t="s">
        <v>100</v>
      </c>
      <c r="M19" s="395">
        <v>29607</v>
      </c>
      <c r="N19" s="147">
        <f>SUM(H4)</f>
        <v>30981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140</v>
      </c>
      <c r="D20" s="88" t="s">
        <v>141</v>
      </c>
      <c r="E20" s="88" t="s">
        <v>75</v>
      </c>
      <c r="F20" s="88" t="s">
        <v>74</v>
      </c>
      <c r="G20" s="89" t="s">
        <v>76</v>
      </c>
      <c r="H20" s="146">
        <v>1348</v>
      </c>
      <c r="I20" s="135">
        <v>39</v>
      </c>
      <c r="J20" s="44" t="s">
        <v>53</v>
      </c>
      <c r="K20" s="209">
        <f aca="true" t="shared" si="1" ref="K20:K28">SUM(I5)</f>
        <v>33</v>
      </c>
      <c r="L20" s="44" t="s">
        <v>0</v>
      </c>
      <c r="M20" s="396">
        <v>27426</v>
      </c>
      <c r="N20" s="147">
        <f aca="true" t="shared" si="2" ref="N20:N28">SUM(H5)</f>
        <v>24240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100</v>
      </c>
      <c r="C21" s="60">
        <f>SUM(H4)</f>
        <v>30981</v>
      </c>
      <c r="D21" s="9">
        <f>SUM(L4)</f>
        <v>30136</v>
      </c>
      <c r="E21" s="75">
        <f aca="true" t="shared" si="3" ref="E21:E30">SUM(N19/M19*100)</f>
        <v>104.64079440672813</v>
      </c>
      <c r="F21" s="75">
        <f aca="true" t="shared" si="4" ref="F21:F31">SUM(C21/D21*100)</f>
        <v>102.8039554021768</v>
      </c>
      <c r="G21" s="91"/>
      <c r="H21" s="146">
        <v>1020</v>
      </c>
      <c r="I21" s="135">
        <v>12</v>
      </c>
      <c r="J21" s="44" t="s">
        <v>31</v>
      </c>
      <c r="K21" s="209">
        <f t="shared" si="1"/>
        <v>3</v>
      </c>
      <c r="L21" s="44" t="s">
        <v>22</v>
      </c>
      <c r="M21" s="396">
        <v>17676</v>
      </c>
      <c r="N21" s="147">
        <f t="shared" si="2"/>
        <v>16826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0</v>
      </c>
      <c r="C22" s="60">
        <f aca="true" t="shared" si="5" ref="C22:C30">SUM(H5)</f>
        <v>24240</v>
      </c>
      <c r="D22" s="9">
        <f aca="true" t="shared" si="6" ref="D22:D30">SUM(L5)</f>
        <v>34479</v>
      </c>
      <c r="E22" s="75">
        <f t="shared" si="3"/>
        <v>88.38328593305621</v>
      </c>
      <c r="F22" s="75">
        <f t="shared" si="4"/>
        <v>70.30366309927783</v>
      </c>
      <c r="G22" s="91"/>
      <c r="H22" s="146">
        <v>700</v>
      </c>
      <c r="I22" s="135">
        <v>14</v>
      </c>
      <c r="J22" s="44" t="s">
        <v>32</v>
      </c>
      <c r="K22" s="209">
        <f t="shared" si="1"/>
        <v>2</v>
      </c>
      <c r="L22" s="44" t="s">
        <v>6</v>
      </c>
      <c r="M22" s="396">
        <v>14387</v>
      </c>
      <c r="N22" s="147">
        <f t="shared" si="2"/>
        <v>15543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22</v>
      </c>
      <c r="C23" s="60">
        <f t="shared" si="5"/>
        <v>16826</v>
      </c>
      <c r="D23" s="9">
        <f t="shared" si="6"/>
        <v>22291</v>
      </c>
      <c r="E23" s="75">
        <f t="shared" si="3"/>
        <v>95.19121973297125</v>
      </c>
      <c r="F23" s="75">
        <f t="shared" si="4"/>
        <v>75.48337894217397</v>
      </c>
      <c r="G23" s="91"/>
      <c r="H23" s="146">
        <v>604</v>
      </c>
      <c r="I23" s="135">
        <v>19</v>
      </c>
      <c r="J23" s="44" t="s">
        <v>36</v>
      </c>
      <c r="K23" s="209">
        <f t="shared" si="1"/>
        <v>17</v>
      </c>
      <c r="L23" s="44" t="s">
        <v>34</v>
      </c>
      <c r="M23" s="396">
        <v>11899</v>
      </c>
      <c r="N23" s="147">
        <f t="shared" si="2"/>
        <v>14598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6</v>
      </c>
      <c r="C24" s="60">
        <f t="shared" si="5"/>
        <v>15543</v>
      </c>
      <c r="D24" s="9">
        <f t="shared" si="6"/>
        <v>14991</v>
      </c>
      <c r="E24" s="75">
        <f t="shared" si="3"/>
        <v>108.03503162577326</v>
      </c>
      <c r="F24" s="75">
        <f t="shared" si="4"/>
        <v>103.68220932559535</v>
      </c>
      <c r="G24" s="91"/>
      <c r="H24" s="146">
        <v>551</v>
      </c>
      <c r="I24" s="135">
        <v>24</v>
      </c>
      <c r="J24" s="44" t="s">
        <v>41</v>
      </c>
      <c r="K24" s="209">
        <f t="shared" si="1"/>
        <v>40</v>
      </c>
      <c r="L24" s="44" t="s">
        <v>2</v>
      </c>
      <c r="M24" s="396">
        <v>20449</v>
      </c>
      <c r="N24" s="147">
        <f t="shared" si="2"/>
        <v>13885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34</v>
      </c>
      <c r="C25" s="60">
        <f t="shared" si="5"/>
        <v>14598</v>
      </c>
      <c r="D25" s="9">
        <f t="shared" si="6"/>
        <v>7866</v>
      </c>
      <c r="E25" s="75">
        <f t="shared" si="3"/>
        <v>122.68257836793009</v>
      </c>
      <c r="F25" s="75">
        <f t="shared" si="4"/>
        <v>185.58352402745996</v>
      </c>
      <c r="G25" s="101"/>
      <c r="H25" s="61">
        <v>393</v>
      </c>
      <c r="I25" s="135">
        <v>10</v>
      </c>
      <c r="J25" s="44" t="s">
        <v>29</v>
      </c>
      <c r="K25" s="209">
        <f t="shared" si="1"/>
        <v>34</v>
      </c>
      <c r="L25" s="44" t="s">
        <v>1</v>
      </c>
      <c r="M25" s="396">
        <v>12077</v>
      </c>
      <c r="N25" s="147">
        <f t="shared" si="2"/>
        <v>12048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2</v>
      </c>
      <c r="C26" s="60">
        <f t="shared" si="5"/>
        <v>13885</v>
      </c>
      <c r="D26" s="9">
        <f t="shared" si="6"/>
        <v>17153</v>
      </c>
      <c r="E26" s="75">
        <f t="shared" si="3"/>
        <v>67.90063083769378</v>
      </c>
      <c r="F26" s="75">
        <f t="shared" si="4"/>
        <v>80.9479391360112</v>
      </c>
      <c r="G26" s="91"/>
      <c r="H26" s="146">
        <v>301</v>
      </c>
      <c r="I26" s="135">
        <v>11</v>
      </c>
      <c r="J26" s="44" t="s">
        <v>30</v>
      </c>
      <c r="K26" s="209">
        <f t="shared" si="1"/>
        <v>13</v>
      </c>
      <c r="L26" s="44" t="s">
        <v>7</v>
      </c>
      <c r="M26" s="396">
        <v>12723</v>
      </c>
      <c r="N26" s="147">
        <f t="shared" si="2"/>
        <v>11751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1</v>
      </c>
      <c r="C27" s="60">
        <f t="shared" si="5"/>
        <v>12048</v>
      </c>
      <c r="D27" s="9">
        <f t="shared" si="6"/>
        <v>12844</v>
      </c>
      <c r="E27" s="75">
        <f t="shared" si="3"/>
        <v>99.75987414092904</v>
      </c>
      <c r="F27" s="75">
        <f t="shared" si="4"/>
        <v>93.80255372158206</v>
      </c>
      <c r="G27" s="91"/>
      <c r="H27" s="61">
        <v>287</v>
      </c>
      <c r="I27" s="135">
        <v>32</v>
      </c>
      <c r="J27" s="44" t="s">
        <v>49</v>
      </c>
      <c r="K27" s="209">
        <f t="shared" si="1"/>
        <v>16</v>
      </c>
      <c r="L27" s="44" t="s">
        <v>3</v>
      </c>
      <c r="M27" s="396">
        <v>9045</v>
      </c>
      <c r="N27" s="147">
        <f t="shared" si="2"/>
        <v>10491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7</v>
      </c>
      <c r="C28" s="60">
        <f t="shared" si="5"/>
        <v>11751</v>
      </c>
      <c r="D28" s="9">
        <f t="shared" si="6"/>
        <v>13826</v>
      </c>
      <c r="E28" s="75">
        <f t="shared" si="3"/>
        <v>92.36029238387174</v>
      </c>
      <c r="F28" s="75">
        <f t="shared" si="4"/>
        <v>84.99204397511933</v>
      </c>
      <c r="G28" s="102"/>
      <c r="H28" s="146">
        <v>262</v>
      </c>
      <c r="I28" s="135">
        <v>20</v>
      </c>
      <c r="J28" s="44" t="s">
        <v>37</v>
      </c>
      <c r="K28" s="209">
        <f t="shared" si="1"/>
        <v>38</v>
      </c>
      <c r="L28" s="83" t="s">
        <v>52</v>
      </c>
      <c r="M28" s="396">
        <v>8676</v>
      </c>
      <c r="N28" s="147">
        <f t="shared" si="2"/>
        <v>8579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</v>
      </c>
      <c r="C29" s="60">
        <f t="shared" si="5"/>
        <v>10491</v>
      </c>
      <c r="D29" s="9">
        <f t="shared" si="6"/>
        <v>10779</v>
      </c>
      <c r="E29" s="75">
        <f t="shared" si="3"/>
        <v>115.98673300165838</v>
      </c>
      <c r="F29" s="75">
        <f t="shared" si="4"/>
        <v>97.32813804620095</v>
      </c>
      <c r="G29" s="101"/>
      <c r="H29" s="146">
        <v>217</v>
      </c>
      <c r="I29" s="135">
        <v>4</v>
      </c>
      <c r="J29" s="44" t="s">
        <v>23</v>
      </c>
      <c r="K29" s="1"/>
      <c r="L29" t="s">
        <v>96</v>
      </c>
      <c r="M29" s="408">
        <v>190788</v>
      </c>
      <c r="N29" s="407">
        <f>SUM(H44)</f>
        <v>188159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52</v>
      </c>
      <c r="C30" s="60">
        <f t="shared" si="5"/>
        <v>8579</v>
      </c>
      <c r="D30" s="9">
        <f t="shared" si="6"/>
        <v>6948</v>
      </c>
      <c r="E30" s="86">
        <f t="shared" si="3"/>
        <v>98.88197325956662</v>
      </c>
      <c r="F30" s="92">
        <f t="shared" si="4"/>
        <v>123.47438111686817</v>
      </c>
      <c r="G30" s="104"/>
      <c r="H30" s="146">
        <v>93</v>
      </c>
      <c r="I30" s="135">
        <v>21</v>
      </c>
      <c r="J30" s="117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84</v>
      </c>
      <c r="C31" s="96">
        <f>SUM(H44)</f>
        <v>188159</v>
      </c>
      <c r="D31" s="96">
        <f>SUM(L14)</f>
        <v>205635</v>
      </c>
      <c r="E31" s="99">
        <f>SUM(N29/M29*100)</f>
        <v>98.62203073568568</v>
      </c>
      <c r="F31" s="92">
        <f t="shared" si="4"/>
        <v>91.50144673815255</v>
      </c>
      <c r="G31" s="100"/>
      <c r="H31" s="146">
        <v>24</v>
      </c>
      <c r="I31" s="135">
        <v>5</v>
      </c>
      <c r="J31" s="184" t="s">
        <v>24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7">
        <v>22</v>
      </c>
      <c r="I32" s="135">
        <v>37</v>
      </c>
      <c r="J32" s="184" t="s">
        <v>51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19</v>
      </c>
      <c r="I33" s="135">
        <v>15</v>
      </c>
      <c r="J33" s="184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6">
        <v>15</v>
      </c>
      <c r="I34" s="135">
        <v>18</v>
      </c>
      <c r="J34" s="184" t="s">
        <v>35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9">
        <v>4</v>
      </c>
      <c r="I35" s="135">
        <v>23</v>
      </c>
      <c r="J35" s="184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60">
        <v>0</v>
      </c>
      <c r="I36" s="135">
        <v>6</v>
      </c>
      <c r="J36" s="184" t="s">
        <v>25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7</v>
      </c>
      <c r="J37" s="184" t="s">
        <v>26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8</v>
      </c>
      <c r="J38" s="184" t="s">
        <v>27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27</v>
      </c>
      <c r="J39" s="184" t="s">
        <v>44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28</v>
      </c>
      <c r="J40" s="184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6">
        <v>0</v>
      </c>
      <c r="I41" s="135">
        <v>29</v>
      </c>
      <c r="J41" s="184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84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15">
        <f>SUM(H4:H43)</f>
        <v>188159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8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86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33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9" t="s">
        <v>159</v>
      </c>
      <c r="I49" s="135"/>
      <c r="J49" s="11" t="s">
        <v>21</v>
      </c>
      <c r="K49" s="5"/>
      <c r="L49" s="168" t="s">
        <v>137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30452</v>
      </c>
      <c r="I50" s="135">
        <v>16</v>
      </c>
      <c r="J50" s="44" t="s">
        <v>3</v>
      </c>
      <c r="K50" s="216">
        <f>SUM(I50)</f>
        <v>16</v>
      </c>
      <c r="L50" s="153">
        <v>39791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3845</v>
      </c>
      <c r="I51" s="135">
        <v>26</v>
      </c>
      <c r="J51" s="44" t="s">
        <v>43</v>
      </c>
      <c r="K51" s="216">
        <f aca="true" t="shared" si="7" ref="K51:K59">SUM(I51)</f>
        <v>26</v>
      </c>
      <c r="L51" s="153">
        <v>5200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2224</v>
      </c>
      <c r="I52" s="135">
        <v>40</v>
      </c>
      <c r="J52" s="44" t="s">
        <v>2</v>
      </c>
      <c r="K52" s="216">
        <f t="shared" si="7"/>
        <v>40</v>
      </c>
      <c r="L52" s="153">
        <v>2084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9" t="s">
        <v>76</v>
      </c>
      <c r="H53" s="61">
        <v>2213</v>
      </c>
      <c r="I53" s="135">
        <v>36</v>
      </c>
      <c r="J53" s="44" t="s">
        <v>5</v>
      </c>
      <c r="K53" s="216">
        <f t="shared" si="7"/>
        <v>36</v>
      </c>
      <c r="L53" s="153">
        <v>1209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30452</v>
      </c>
      <c r="D54" s="167">
        <f>SUM(L50)</f>
        <v>39791</v>
      </c>
      <c r="E54" s="75">
        <f aca="true" t="shared" si="8" ref="E54:E63">SUM(N67/M67*100)</f>
        <v>80.31437915391919</v>
      </c>
      <c r="F54" s="75">
        <f aca="true" t="shared" si="9" ref="F54:F61">SUM(C54/D54*100)</f>
        <v>76.52986856324294</v>
      </c>
      <c r="G54" s="91"/>
      <c r="H54" s="61">
        <v>1696</v>
      </c>
      <c r="I54" s="135">
        <v>38</v>
      </c>
      <c r="J54" s="44" t="s">
        <v>52</v>
      </c>
      <c r="K54" s="216">
        <f t="shared" si="7"/>
        <v>38</v>
      </c>
      <c r="L54" s="153">
        <v>2437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3845</v>
      </c>
      <c r="D55" s="167">
        <f aca="true" t="shared" si="11" ref="D55:D63">SUM(L51)</f>
        <v>5200</v>
      </c>
      <c r="E55" s="75">
        <f t="shared" si="8"/>
        <v>74.4001547987616</v>
      </c>
      <c r="F55" s="75">
        <f t="shared" si="9"/>
        <v>73.9423076923077</v>
      </c>
      <c r="G55" s="91"/>
      <c r="H55" s="146">
        <v>1670</v>
      </c>
      <c r="I55" s="135">
        <v>25</v>
      </c>
      <c r="J55" s="44" t="s">
        <v>42</v>
      </c>
      <c r="K55" s="216">
        <f t="shared" si="7"/>
        <v>25</v>
      </c>
      <c r="L55" s="153">
        <v>1045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2224</v>
      </c>
      <c r="D56" s="167">
        <f t="shared" si="11"/>
        <v>2084</v>
      </c>
      <c r="E56" s="75">
        <f t="shared" si="8"/>
        <v>99.73094170403587</v>
      </c>
      <c r="F56" s="75">
        <f t="shared" si="9"/>
        <v>106.71785028790788</v>
      </c>
      <c r="G56" s="91"/>
      <c r="H56" s="61">
        <v>1345</v>
      </c>
      <c r="I56" s="135">
        <v>34</v>
      </c>
      <c r="J56" s="44" t="s">
        <v>1</v>
      </c>
      <c r="K56" s="216">
        <f t="shared" si="7"/>
        <v>34</v>
      </c>
      <c r="L56" s="153">
        <v>1114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</v>
      </c>
      <c r="C57" s="60">
        <f t="shared" si="10"/>
        <v>2213</v>
      </c>
      <c r="D57" s="167">
        <f t="shared" si="11"/>
        <v>1209</v>
      </c>
      <c r="E57" s="75">
        <f t="shared" si="8"/>
        <v>114.42605997931747</v>
      </c>
      <c r="F57" s="75">
        <f t="shared" si="9"/>
        <v>183.04383788254756</v>
      </c>
      <c r="G57" s="91"/>
      <c r="H57" s="61">
        <v>710</v>
      </c>
      <c r="I57" s="135">
        <v>19</v>
      </c>
      <c r="J57" s="44" t="s">
        <v>36</v>
      </c>
      <c r="K57" s="216">
        <f t="shared" si="7"/>
        <v>19</v>
      </c>
      <c r="L57" s="153">
        <v>851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52</v>
      </c>
      <c r="C58" s="60">
        <f t="shared" si="10"/>
        <v>1696</v>
      </c>
      <c r="D58" s="167">
        <f t="shared" si="11"/>
        <v>2437</v>
      </c>
      <c r="E58" s="75">
        <f t="shared" si="8"/>
        <v>102.291917973462</v>
      </c>
      <c r="F58" s="75">
        <f t="shared" si="9"/>
        <v>69.59376282314321</v>
      </c>
      <c r="G58" s="101"/>
      <c r="H58" s="61">
        <v>606</v>
      </c>
      <c r="I58" s="135">
        <v>33</v>
      </c>
      <c r="J58" s="44" t="s">
        <v>0</v>
      </c>
      <c r="K58" s="216">
        <f t="shared" si="7"/>
        <v>33</v>
      </c>
      <c r="L58" s="153">
        <v>932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42</v>
      </c>
      <c r="C59" s="60">
        <f t="shared" si="10"/>
        <v>1670</v>
      </c>
      <c r="D59" s="167">
        <f t="shared" si="11"/>
        <v>1045</v>
      </c>
      <c r="E59" s="75">
        <f t="shared" si="8"/>
        <v>162.76803118908384</v>
      </c>
      <c r="F59" s="75">
        <f t="shared" si="9"/>
        <v>159.80861244019138</v>
      </c>
      <c r="G59" s="91"/>
      <c r="H59" s="386">
        <v>442</v>
      </c>
      <c r="I59" s="251">
        <v>24</v>
      </c>
      <c r="J59" s="83" t="s">
        <v>41</v>
      </c>
      <c r="K59" s="216">
        <f t="shared" si="7"/>
        <v>24</v>
      </c>
      <c r="L59" s="153">
        <v>666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1</v>
      </c>
      <c r="C60" s="60">
        <f t="shared" si="10"/>
        <v>1345</v>
      </c>
      <c r="D60" s="167">
        <f t="shared" si="11"/>
        <v>1114</v>
      </c>
      <c r="E60" s="75">
        <f t="shared" si="8"/>
        <v>140.69037656903765</v>
      </c>
      <c r="F60" s="75">
        <f t="shared" si="9"/>
        <v>120.73608617594256</v>
      </c>
      <c r="G60" s="91"/>
      <c r="H60" s="61">
        <v>359</v>
      </c>
      <c r="I60" s="218">
        <v>14</v>
      </c>
      <c r="J60" s="82" t="s">
        <v>32</v>
      </c>
      <c r="K60" s="234" t="s">
        <v>9</v>
      </c>
      <c r="L60" s="2">
        <v>57703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36</v>
      </c>
      <c r="C61" s="60">
        <f t="shared" si="10"/>
        <v>710</v>
      </c>
      <c r="D61" s="167">
        <f t="shared" si="11"/>
        <v>851</v>
      </c>
      <c r="E61" s="75">
        <f t="shared" si="8"/>
        <v>100</v>
      </c>
      <c r="F61" s="75">
        <f t="shared" si="9"/>
        <v>83.43125734430082</v>
      </c>
      <c r="G61" s="102"/>
      <c r="H61" s="61">
        <v>274</v>
      </c>
      <c r="I61" s="135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0</v>
      </c>
      <c r="C62" s="60">
        <f t="shared" si="10"/>
        <v>606</v>
      </c>
      <c r="D62" s="167">
        <f t="shared" si="11"/>
        <v>932</v>
      </c>
      <c r="E62" s="75">
        <f t="shared" si="8"/>
        <v>107.06713780918729</v>
      </c>
      <c r="F62" s="75">
        <f>SUM(C62/D62*100)</f>
        <v>65.02145922746782</v>
      </c>
      <c r="G62" s="101"/>
      <c r="H62" s="61">
        <v>267</v>
      </c>
      <c r="I62" s="135">
        <v>12</v>
      </c>
      <c r="J62" s="44" t="s">
        <v>31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41</v>
      </c>
      <c r="C63" s="60">
        <f t="shared" si="10"/>
        <v>442</v>
      </c>
      <c r="D63" s="167">
        <f t="shared" si="11"/>
        <v>666</v>
      </c>
      <c r="E63" s="86">
        <f t="shared" si="8"/>
        <v>94.44444444444444</v>
      </c>
      <c r="F63" s="86">
        <f>SUM(C63/D63*100)</f>
        <v>66.36636636636636</v>
      </c>
      <c r="G63" s="104"/>
      <c r="H63" s="146">
        <v>178</v>
      </c>
      <c r="I63" s="135">
        <v>4</v>
      </c>
      <c r="J63" s="44" t="s">
        <v>23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85</v>
      </c>
      <c r="C64" s="96">
        <f>SUM(H90)</f>
        <v>46812</v>
      </c>
      <c r="D64" s="96">
        <f>SUM(L60)</f>
        <v>57703</v>
      </c>
      <c r="E64" s="99">
        <f>SUM(N77/M77*100)</f>
        <v>83.87894425630274</v>
      </c>
      <c r="F64" s="99">
        <f>SUM(C64/D64*100)</f>
        <v>81.12576469161048</v>
      </c>
      <c r="G64" s="100"/>
      <c r="H64" s="62">
        <v>131</v>
      </c>
      <c r="I64" s="135">
        <v>1</v>
      </c>
      <c r="J64" s="44" t="s">
        <v>4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123</v>
      </c>
      <c r="I65" s="135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6">
        <v>117</v>
      </c>
      <c r="I66" s="135">
        <v>13</v>
      </c>
      <c r="J66" s="44" t="s">
        <v>7</v>
      </c>
      <c r="K66" s="1"/>
      <c r="L66" s="74" t="s">
        <v>14</v>
      </c>
      <c r="M66" s="190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6">
        <v>104</v>
      </c>
      <c r="I67" s="135">
        <v>9</v>
      </c>
      <c r="J67" s="44" t="s">
        <v>28</v>
      </c>
      <c r="K67" s="5">
        <f>SUM(I50)</f>
        <v>16</v>
      </c>
      <c r="L67" s="44" t="s">
        <v>3</v>
      </c>
      <c r="M67" s="395">
        <v>37916</v>
      </c>
      <c r="N67" s="147">
        <f>SUM(H50)</f>
        <v>30452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56</v>
      </c>
      <c r="I68" s="135">
        <v>17</v>
      </c>
      <c r="J68" s="44" t="s">
        <v>34</v>
      </c>
      <c r="K68" s="5">
        <f aca="true" t="shared" si="12" ref="K68:K76">SUM(I51)</f>
        <v>26</v>
      </c>
      <c r="L68" s="44" t="s">
        <v>43</v>
      </c>
      <c r="M68" s="396">
        <v>5168</v>
      </c>
      <c r="N68" s="147">
        <f aca="true" t="shared" si="13" ref="N68:N76">SUM(H51)</f>
        <v>3845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5">
        <v>2</v>
      </c>
      <c r="J69" s="44" t="s">
        <v>6</v>
      </c>
      <c r="K69" s="5">
        <f t="shared" si="12"/>
        <v>40</v>
      </c>
      <c r="L69" s="44" t="s">
        <v>2</v>
      </c>
      <c r="M69" s="396">
        <v>2230</v>
      </c>
      <c r="N69" s="147">
        <f t="shared" si="13"/>
        <v>2224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5">
        <v>3</v>
      </c>
      <c r="J70" s="44" t="s">
        <v>22</v>
      </c>
      <c r="K70" s="5">
        <f t="shared" si="12"/>
        <v>36</v>
      </c>
      <c r="L70" s="44" t="s">
        <v>5</v>
      </c>
      <c r="M70" s="396">
        <v>1934</v>
      </c>
      <c r="N70" s="147">
        <f t="shared" si="13"/>
        <v>2213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5">
        <v>5</v>
      </c>
      <c r="J71" s="44" t="s">
        <v>24</v>
      </c>
      <c r="K71" s="5">
        <f t="shared" si="12"/>
        <v>38</v>
      </c>
      <c r="L71" s="44" t="s">
        <v>52</v>
      </c>
      <c r="M71" s="396">
        <v>1658</v>
      </c>
      <c r="N71" s="147">
        <f t="shared" si="13"/>
        <v>1696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6</v>
      </c>
      <c r="J72" s="44" t="s">
        <v>25</v>
      </c>
      <c r="K72" s="5">
        <f t="shared" si="12"/>
        <v>25</v>
      </c>
      <c r="L72" s="44" t="s">
        <v>42</v>
      </c>
      <c r="M72" s="396">
        <v>1026</v>
      </c>
      <c r="N72" s="147">
        <f t="shared" si="13"/>
        <v>1670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6">
        <v>0</v>
      </c>
      <c r="I73" s="135">
        <v>7</v>
      </c>
      <c r="J73" s="44" t="s">
        <v>26</v>
      </c>
      <c r="K73" s="5">
        <f t="shared" si="12"/>
        <v>34</v>
      </c>
      <c r="L73" s="44" t="s">
        <v>1</v>
      </c>
      <c r="M73" s="396">
        <v>956</v>
      </c>
      <c r="N73" s="147">
        <f t="shared" si="13"/>
        <v>1345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5">
        <v>8</v>
      </c>
      <c r="J74" s="44" t="s">
        <v>27</v>
      </c>
      <c r="K74" s="5">
        <f t="shared" si="12"/>
        <v>19</v>
      </c>
      <c r="L74" s="44" t="s">
        <v>36</v>
      </c>
      <c r="M74" s="396">
        <v>710</v>
      </c>
      <c r="N74" s="147">
        <f t="shared" si="13"/>
        <v>710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10</v>
      </c>
      <c r="J75" s="44" t="s">
        <v>29</v>
      </c>
      <c r="K75" s="5">
        <f t="shared" si="12"/>
        <v>33</v>
      </c>
      <c r="L75" s="44" t="s">
        <v>0</v>
      </c>
      <c r="M75" s="396">
        <v>566</v>
      </c>
      <c r="N75" s="147">
        <f t="shared" si="13"/>
        <v>606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46">
        <v>0</v>
      </c>
      <c r="I76" s="135">
        <v>11</v>
      </c>
      <c r="J76" s="44" t="s">
        <v>30</v>
      </c>
      <c r="K76" s="5">
        <f t="shared" si="12"/>
        <v>24</v>
      </c>
      <c r="L76" s="83" t="s">
        <v>41</v>
      </c>
      <c r="M76" s="396">
        <v>468</v>
      </c>
      <c r="N76" s="147">
        <f t="shared" si="13"/>
        <v>442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61">
        <v>0</v>
      </c>
      <c r="I77" s="135">
        <v>18</v>
      </c>
      <c r="J77" s="44" t="s">
        <v>35</v>
      </c>
      <c r="K77" s="1"/>
      <c r="L77" t="s">
        <v>96</v>
      </c>
      <c r="M77" s="395">
        <v>55809</v>
      </c>
      <c r="N77" s="406">
        <f>SUM(H90)</f>
        <v>46812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5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21</v>
      </c>
      <c r="J79" s="44" t="s">
        <v>116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7">
        <v>0</v>
      </c>
      <c r="I81" s="135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46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6">
        <v>0</v>
      </c>
      <c r="I84" s="135">
        <v>29</v>
      </c>
      <c r="J84" s="44" t="s">
        <v>81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6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6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6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13">
        <f>SUM(H50:H89)</f>
        <v>46812</v>
      </c>
      <c r="I90" s="135"/>
      <c r="J90" s="5" t="s">
        <v>72</v>
      </c>
      <c r="Q90" s="1"/>
      <c r="R90" s="18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8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92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138</v>
      </c>
      <c r="I3" s="5"/>
      <c r="J3" s="11" t="s">
        <v>21</v>
      </c>
      <c r="K3" s="133"/>
      <c r="L3" s="160" t="s">
        <v>139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49571</v>
      </c>
      <c r="I4" s="135">
        <v>33</v>
      </c>
      <c r="J4" s="136" t="s">
        <v>0</v>
      </c>
      <c r="K4" s="217">
        <f>SUM(I4)</f>
        <v>33</v>
      </c>
      <c r="L4" s="154">
        <v>28662</v>
      </c>
      <c r="M4" s="164"/>
      <c r="N4" s="156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20486</v>
      </c>
      <c r="I5" s="135">
        <v>34</v>
      </c>
      <c r="J5" s="136" t="s">
        <v>1</v>
      </c>
      <c r="K5" s="217">
        <f aca="true" t="shared" si="0" ref="K5:K13">SUM(I5)</f>
        <v>34</v>
      </c>
      <c r="L5" s="161">
        <v>20880</v>
      </c>
      <c r="M5" s="164"/>
      <c r="N5" s="156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9186</v>
      </c>
      <c r="I6" s="135">
        <v>40</v>
      </c>
      <c r="J6" s="136" t="s">
        <v>2</v>
      </c>
      <c r="K6" s="217">
        <f t="shared" si="0"/>
        <v>40</v>
      </c>
      <c r="L6" s="161">
        <v>22109</v>
      </c>
      <c r="M6" s="164"/>
      <c r="N6" s="156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8405</v>
      </c>
      <c r="I7" s="135">
        <v>25</v>
      </c>
      <c r="J7" s="136" t="s">
        <v>42</v>
      </c>
      <c r="K7" s="217">
        <f t="shared" si="0"/>
        <v>25</v>
      </c>
      <c r="L7" s="161">
        <v>11924</v>
      </c>
      <c r="M7" s="164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7815</v>
      </c>
      <c r="I8" s="135">
        <v>24</v>
      </c>
      <c r="J8" s="136" t="s">
        <v>41</v>
      </c>
      <c r="K8" s="217">
        <f t="shared" si="0"/>
        <v>24</v>
      </c>
      <c r="L8" s="161">
        <v>6062</v>
      </c>
      <c r="M8" s="164"/>
      <c r="N8" s="156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5473</v>
      </c>
      <c r="I9" s="135">
        <v>13</v>
      </c>
      <c r="J9" s="136" t="s">
        <v>7</v>
      </c>
      <c r="K9" s="217">
        <f t="shared" si="0"/>
        <v>13</v>
      </c>
      <c r="L9" s="161">
        <v>6209</v>
      </c>
      <c r="M9" s="164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3281</v>
      </c>
      <c r="I10" s="135">
        <v>14</v>
      </c>
      <c r="J10" s="136" t="s">
        <v>32</v>
      </c>
      <c r="K10" s="217">
        <f t="shared" si="0"/>
        <v>14</v>
      </c>
      <c r="L10" s="161">
        <v>6963</v>
      </c>
      <c r="M10" s="164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1945</v>
      </c>
      <c r="I11" s="135">
        <v>12</v>
      </c>
      <c r="J11" s="136" t="s">
        <v>31</v>
      </c>
      <c r="K11" s="217">
        <f t="shared" si="0"/>
        <v>12</v>
      </c>
      <c r="L11" s="161">
        <v>1971</v>
      </c>
      <c r="M11" s="164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1850</v>
      </c>
      <c r="I12" s="135">
        <v>26</v>
      </c>
      <c r="J12" s="136" t="s">
        <v>43</v>
      </c>
      <c r="K12" s="217">
        <f t="shared" si="0"/>
        <v>26</v>
      </c>
      <c r="L12" s="161">
        <v>2326</v>
      </c>
      <c r="M12" s="164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5">
        <v>1437</v>
      </c>
      <c r="I13" s="251">
        <v>22</v>
      </c>
      <c r="J13" s="260" t="s">
        <v>39</v>
      </c>
      <c r="K13" s="217">
        <f t="shared" si="0"/>
        <v>22</v>
      </c>
      <c r="L13" s="162">
        <v>2377</v>
      </c>
      <c r="M13" s="165"/>
      <c r="N13" s="166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1429</v>
      </c>
      <c r="I14" s="218">
        <v>9</v>
      </c>
      <c r="J14" s="261" t="s">
        <v>28</v>
      </c>
      <c r="K14" s="70" t="s">
        <v>9</v>
      </c>
      <c r="L14" s="33">
        <v>117793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1284</v>
      </c>
      <c r="I15" s="135">
        <v>31</v>
      </c>
      <c r="J15" s="136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940</v>
      </c>
      <c r="I16" s="135">
        <v>17</v>
      </c>
      <c r="J16" s="136" t="s">
        <v>34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806</v>
      </c>
      <c r="I17" s="135">
        <v>21</v>
      </c>
      <c r="J17" s="136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9">
        <v>653</v>
      </c>
      <c r="I18" s="135">
        <v>36</v>
      </c>
      <c r="J18" s="136" t="s">
        <v>5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508</v>
      </c>
      <c r="I19" s="135">
        <v>6</v>
      </c>
      <c r="J19" s="136" t="s">
        <v>25</v>
      </c>
      <c r="K19" s="1"/>
      <c r="L19" s="74" t="s">
        <v>112</v>
      </c>
      <c r="M19" s="155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300</v>
      </c>
      <c r="I20" s="135">
        <v>15</v>
      </c>
      <c r="J20" s="136" t="s">
        <v>33</v>
      </c>
      <c r="K20" s="217">
        <f>SUM(I4)</f>
        <v>33</v>
      </c>
      <c r="L20" s="136" t="s">
        <v>0</v>
      </c>
      <c r="M20" s="392">
        <v>57819</v>
      </c>
      <c r="N20" s="147">
        <f>SUM(H4)</f>
        <v>49571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9" t="s">
        <v>76</v>
      </c>
      <c r="H21" s="146">
        <v>289</v>
      </c>
      <c r="I21" s="135">
        <v>39</v>
      </c>
      <c r="J21" s="136" t="s">
        <v>53</v>
      </c>
      <c r="K21" s="217">
        <f aca="true" t="shared" si="1" ref="K21:K29">SUM(I5)</f>
        <v>34</v>
      </c>
      <c r="L21" s="136" t="s">
        <v>1</v>
      </c>
      <c r="M21" s="393">
        <v>16914</v>
      </c>
      <c r="N21" s="147">
        <f aca="true" t="shared" si="2" ref="N21:N29">SUM(H5)</f>
        <v>20486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62" t="s">
        <v>0</v>
      </c>
      <c r="C22" s="60">
        <f>SUM(H4)</f>
        <v>49571</v>
      </c>
      <c r="D22" s="167">
        <f>SUM(L4)</f>
        <v>28662</v>
      </c>
      <c r="E22" s="84">
        <f aca="true" t="shared" si="3" ref="E22:E31">SUM(N20/M20*100)</f>
        <v>85.73479306110448</v>
      </c>
      <c r="F22" s="75">
        <f aca="true" t="shared" si="4" ref="F22:F32">SUM(C22/D22*100)</f>
        <v>172.95024771474425</v>
      </c>
      <c r="G22" s="91"/>
      <c r="H22" s="146">
        <v>200</v>
      </c>
      <c r="I22" s="135">
        <v>32</v>
      </c>
      <c r="J22" s="136" t="s">
        <v>49</v>
      </c>
      <c r="K22" s="217">
        <f t="shared" si="1"/>
        <v>40</v>
      </c>
      <c r="L22" s="136" t="s">
        <v>2</v>
      </c>
      <c r="M22" s="393">
        <v>10850</v>
      </c>
      <c r="N22" s="147">
        <f t="shared" si="2"/>
        <v>9186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62" t="s">
        <v>1</v>
      </c>
      <c r="C23" s="60">
        <f aca="true" t="shared" si="5" ref="C23:C31">SUM(H5)</f>
        <v>20486</v>
      </c>
      <c r="D23" s="167">
        <f aca="true" t="shared" si="6" ref="D23:D31">SUM(L5)</f>
        <v>20880</v>
      </c>
      <c r="E23" s="84">
        <f t="shared" si="3"/>
        <v>121.11859997635095</v>
      </c>
      <c r="F23" s="75">
        <f t="shared" si="4"/>
        <v>98.11302681992338</v>
      </c>
      <c r="G23" s="91"/>
      <c r="H23" s="146">
        <v>186</v>
      </c>
      <c r="I23" s="135">
        <v>38</v>
      </c>
      <c r="J23" s="136" t="s">
        <v>52</v>
      </c>
      <c r="K23" s="217">
        <f t="shared" si="1"/>
        <v>25</v>
      </c>
      <c r="L23" s="136" t="s">
        <v>42</v>
      </c>
      <c r="M23" s="393">
        <v>10666</v>
      </c>
      <c r="N23" s="147">
        <f t="shared" si="2"/>
        <v>8405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62" t="s">
        <v>2</v>
      </c>
      <c r="C24" s="60">
        <f t="shared" si="5"/>
        <v>9186</v>
      </c>
      <c r="D24" s="167">
        <f t="shared" si="6"/>
        <v>22109</v>
      </c>
      <c r="E24" s="84">
        <f t="shared" si="3"/>
        <v>84.66359447004608</v>
      </c>
      <c r="F24" s="75">
        <f t="shared" si="4"/>
        <v>41.54869057849744</v>
      </c>
      <c r="G24" s="91"/>
      <c r="H24" s="146">
        <v>185</v>
      </c>
      <c r="I24" s="135">
        <v>1</v>
      </c>
      <c r="J24" s="136" t="s">
        <v>4</v>
      </c>
      <c r="K24" s="217">
        <f t="shared" si="1"/>
        <v>24</v>
      </c>
      <c r="L24" s="136" t="s">
        <v>41</v>
      </c>
      <c r="M24" s="393">
        <v>6908</v>
      </c>
      <c r="N24" s="147">
        <f t="shared" si="2"/>
        <v>7815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62" t="s">
        <v>42</v>
      </c>
      <c r="C25" s="60">
        <f t="shared" si="5"/>
        <v>8405</v>
      </c>
      <c r="D25" s="167">
        <f t="shared" si="6"/>
        <v>11924</v>
      </c>
      <c r="E25" s="84">
        <f t="shared" si="3"/>
        <v>78.80180011250704</v>
      </c>
      <c r="F25" s="75">
        <f t="shared" si="4"/>
        <v>70.48809124454881</v>
      </c>
      <c r="G25" s="91"/>
      <c r="H25" s="146">
        <v>182</v>
      </c>
      <c r="I25" s="135">
        <v>20</v>
      </c>
      <c r="J25" s="136" t="s">
        <v>37</v>
      </c>
      <c r="K25" s="217">
        <f t="shared" si="1"/>
        <v>13</v>
      </c>
      <c r="L25" s="136" t="s">
        <v>7</v>
      </c>
      <c r="M25" s="393">
        <v>1964</v>
      </c>
      <c r="N25" s="147">
        <f t="shared" si="2"/>
        <v>5473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62" t="s">
        <v>41</v>
      </c>
      <c r="C26" s="60">
        <f t="shared" si="5"/>
        <v>7815</v>
      </c>
      <c r="D26" s="167">
        <f t="shared" si="6"/>
        <v>6062</v>
      </c>
      <c r="E26" s="84">
        <f t="shared" si="3"/>
        <v>113.12970469021424</v>
      </c>
      <c r="F26" s="75">
        <f t="shared" si="4"/>
        <v>128.91784889475423</v>
      </c>
      <c r="G26" s="101"/>
      <c r="H26" s="146">
        <v>179</v>
      </c>
      <c r="I26" s="135">
        <v>29</v>
      </c>
      <c r="J26" s="136" t="s">
        <v>80</v>
      </c>
      <c r="K26" s="217">
        <f t="shared" si="1"/>
        <v>14</v>
      </c>
      <c r="L26" s="136" t="s">
        <v>32</v>
      </c>
      <c r="M26" s="393">
        <v>3308</v>
      </c>
      <c r="N26" s="147">
        <f t="shared" si="2"/>
        <v>3281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62" t="s">
        <v>7</v>
      </c>
      <c r="C27" s="60">
        <f t="shared" si="5"/>
        <v>5473</v>
      </c>
      <c r="D27" s="167">
        <f t="shared" si="6"/>
        <v>6209</v>
      </c>
      <c r="E27" s="84">
        <f t="shared" si="3"/>
        <v>278.6659877800407</v>
      </c>
      <c r="F27" s="75">
        <f t="shared" si="4"/>
        <v>88.14623933000483</v>
      </c>
      <c r="G27" s="105"/>
      <c r="H27" s="146">
        <v>135</v>
      </c>
      <c r="I27" s="135">
        <v>11</v>
      </c>
      <c r="J27" s="136" t="s">
        <v>30</v>
      </c>
      <c r="K27" s="217">
        <f t="shared" si="1"/>
        <v>12</v>
      </c>
      <c r="L27" s="136" t="s">
        <v>31</v>
      </c>
      <c r="M27" s="393">
        <v>2567</v>
      </c>
      <c r="N27" s="147">
        <f t="shared" si="2"/>
        <v>1945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62" t="s">
        <v>32</v>
      </c>
      <c r="C28" s="60">
        <f t="shared" si="5"/>
        <v>3281</v>
      </c>
      <c r="D28" s="167">
        <f t="shared" si="6"/>
        <v>6963</v>
      </c>
      <c r="E28" s="84">
        <f t="shared" si="3"/>
        <v>99.18379685610641</v>
      </c>
      <c r="F28" s="75">
        <f t="shared" si="4"/>
        <v>47.12049403992532</v>
      </c>
      <c r="G28" s="91"/>
      <c r="H28" s="146">
        <v>110</v>
      </c>
      <c r="I28" s="135">
        <v>18</v>
      </c>
      <c r="J28" s="136" t="s">
        <v>35</v>
      </c>
      <c r="K28" s="217">
        <f t="shared" si="1"/>
        <v>26</v>
      </c>
      <c r="L28" s="136" t="s">
        <v>43</v>
      </c>
      <c r="M28" s="393">
        <v>2464</v>
      </c>
      <c r="N28" s="147">
        <f t="shared" si="2"/>
        <v>1850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62" t="s">
        <v>31</v>
      </c>
      <c r="C29" s="60">
        <f t="shared" si="5"/>
        <v>1945</v>
      </c>
      <c r="D29" s="167">
        <f t="shared" si="6"/>
        <v>1971</v>
      </c>
      <c r="E29" s="84">
        <f t="shared" si="3"/>
        <v>75.76938059992209</v>
      </c>
      <c r="F29" s="75">
        <f t="shared" si="4"/>
        <v>98.68087265347539</v>
      </c>
      <c r="G29" s="102"/>
      <c r="H29" s="146">
        <v>82</v>
      </c>
      <c r="I29" s="135">
        <v>16</v>
      </c>
      <c r="J29" s="136" t="s">
        <v>3</v>
      </c>
      <c r="K29" s="217">
        <f t="shared" si="1"/>
        <v>22</v>
      </c>
      <c r="L29" s="260" t="s">
        <v>39</v>
      </c>
      <c r="M29" s="410">
        <v>558</v>
      </c>
      <c r="N29" s="147">
        <f t="shared" si="2"/>
        <v>1437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62" t="s">
        <v>43</v>
      </c>
      <c r="C30" s="60">
        <f t="shared" si="5"/>
        <v>1850</v>
      </c>
      <c r="D30" s="167">
        <f t="shared" si="6"/>
        <v>2326</v>
      </c>
      <c r="E30" s="84">
        <f t="shared" si="3"/>
        <v>75.08116883116884</v>
      </c>
      <c r="F30" s="75">
        <f t="shared" si="4"/>
        <v>79.53568357695615</v>
      </c>
      <c r="G30" s="101"/>
      <c r="H30" s="146">
        <v>29</v>
      </c>
      <c r="I30" s="135">
        <v>4</v>
      </c>
      <c r="J30" s="136" t="s">
        <v>23</v>
      </c>
      <c r="K30" s="1"/>
      <c r="L30" t="s">
        <v>96</v>
      </c>
      <c r="M30" s="411">
        <v>121349</v>
      </c>
      <c r="N30" s="409">
        <f>SUM(H44)</f>
        <v>116948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69" t="s">
        <v>39</v>
      </c>
      <c r="C31" s="60">
        <f t="shared" si="5"/>
        <v>1437</v>
      </c>
      <c r="D31" s="167">
        <f t="shared" si="6"/>
        <v>2377</v>
      </c>
      <c r="E31" s="85">
        <f t="shared" si="3"/>
        <v>257.5268817204301</v>
      </c>
      <c r="F31" s="92">
        <f t="shared" si="4"/>
        <v>60.454354228018516</v>
      </c>
      <c r="G31" s="104"/>
      <c r="H31" s="146">
        <v>2</v>
      </c>
      <c r="I31" s="135">
        <v>23</v>
      </c>
      <c r="J31" s="136" t="s">
        <v>40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85</v>
      </c>
      <c r="C32" s="96">
        <f>SUM(H44)</f>
        <v>116948</v>
      </c>
      <c r="D32" s="96">
        <f>SUM(L14)</f>
        <v>117793</v>
      </c>
      <c r="E32" s="97">
        <f>SUM(N30/M30*100)</f>
        <v>96.37327048430559</v>
      </c>
      <c r="F32" s="92">
        <f t="shared" si="4"/>
        <v>99.28263988522238</v>
      </c>
      <c r="G32" s="100"/>
      <c r="H32" s="147">
        <v>0</v>
      </c>
      <c r="I32" s="135">
        <v>2</v>
      </c>
      <c r="J32" s="136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3</v>
      </c>
      <c r="J33" s="136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9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13">
        <f>SUM(H4:H43)</f>
        <v>116948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8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9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8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142</v>
      </c>
      <c r="I49" s="5"/>
      <c r="J49" s="11" t="s">
        <v>21</v>
      </c>
      <c r="K49" s="168"/>
      <c r="L49" s="159" t="s">
        <v>143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42193</v>
      </c>
      <c r="I50" s="135">
        <v>26</v>
      </c>
      <c r="J50" s="10" t="s">
        <v>43</v>
      </c>
      <c r="K50" s="220">
        <f>SUM(I50)</f>
        <v>26</v>
      </c>
      <c r="L50" s="153">
        <v>35859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34573</v>
      </c>
      <c r="I51" s="135">
        <v>16</v>
      </c>
      <c r="J51" s="10" t="s">
        <v>3</v>
      </c>
      <c r="K51" s="220">
        <f aca="true" t="shared" si="7" ref="K51:K59">SUM(I51)</f>
        <v>16</v>
      </c>
      <c r="L51" s="163">
        <v>31646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13619</v>
      </c>
      <c r="I52" s="135">
        <v>38</v>
      </c>
      <c r="J52" s="10" t="s">
        <v>52</v>
      </c>
      <c r="K52" s="220">
        <f t="shared" si="7"/>
        <v>38</v>
      </c>
      <c r="L52" s="163">
        <v>8901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12706</v>
      </c>
      <c r="I53" s="135">
        <v>36</v>
      </c>
      <c r="J53" s="10" t="s">
        <v>5</v>
      </c>
      <c r="K53" s="220">
        <f t="shared" si="7"/>
        <v>36</v>
      </c>
      <c r="L53" s="163">
        <v>10264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140</v>
      </c>
      <c r="D54" s="88" t="s">
        <v>141</v>
      </c>
      <c r="E54" s="88" t="s">
        <v>75</v>
      </c>
      <c r="F54" s="88" t="s">
        <v>74</v>
      </c>
      <c r="G54" s="89" t="s">
        <v>76</v>
      </c>
      <c r="H54" s="146">
        <v>9348</v>
      </c>
      <c r="I54" s="135">
        <v>17</v>
      </c>
      <c r="J54" s="10" t="s">
        <v>34</v>
      </c>
      <c r="K54" s="220">
        <f t="shared" si="7"/>
        <v>17</v>
      </c>
      <c r="L54" s="163">
        <v>7408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61" t="s">
        <v>43</v>
      </c>
      <c r="C55" s="60">
        <f>SUM(H50)</f>
        <v>42193</v>
      </c>
      <c r="D55" s="9">
        <f>SUM(L50)</f>
        <v>35859</v>
      </c>
      <c r="E55" s="75">
        <f>SUM(N66/M66*100)</f>
        <v>152.2608350474541</v>
      </c>
      <c r="F55" s="75">
        <f aca="true" t="shared" si="8" ref="F55:F65">SUM(C55/D55*100)</f>
        <v>117.663626983463</v>
      </c>
      <c r="G55" s="91"/>
      <c r="H55" s="146">
        <v>9142</v>
      </c>
      <c r="I55" s="135">
        <v>33</v>
      </c>
      <c r="J55" s="10" t="s">
        <v>0</v>
      </c>
      <c r="K55" s="220">
        <f t="shared" si="7"/>
        <v>33</v>
      </c>
      <c r="L55" s="163">
        <v>4969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61" t="s">
        <v>3</v>
      </c>
      <c r="C56" s="60">
        <f aca="true" t="shared" si="9" ref="C56:C64">SUM(H51)</f>
        <v>34573</v>
      </c>
      <c r="D56" s="9">
        <f aca="true" t="shared" si="10" ref="D56:D64">SUM(L51)</f>
        <v>31646</v>
      </c>
      <c r="E56" s="75">
        <f aca="true" t="shared" si="11" ref="E56:E65">SUM(N67/M67*100)</f>
        <v>86.4908813449078</v>
      </c>
      <c r="F56" s="75">
        <f t="shared" si="8"/>
        <v>109.24919421095873</v>
      </c>
      <c r="G56" s="91"/>
      <c r="H56" s="146">
        <v>8246</v>
      </c>
      <c r="I56" s="135">
        <v>24</v>
      </c>
      <c r="J56" s="10" t="s">
        <v>41</v>
      </c>
      <c r="K56" s="220">
        <f t="shared" si="7"/>
        <v>24</v>
      </c>
      <c r="L56" s="163">
        <v>8893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61" t="s">
        <v>52</v>
      </c>
      <c r="C57" s="60">
        <f t="shared" si="9"/>
        <v>13619</v>
      </c>
      <c r="D57" s="9">
        <f t="shared" si="10"/>
        <v>8901</v>
      </c>
      <c r="E57" s="75">
        <f t="shared" si="11"/>
        <v>112.4793524942187</v>
      </c>
      <c r="F57" s="75">
        <f t="shared" si="8"/>
        <v>153.00528030558365</v>
      </c>
      <c r="G57" s="91"/>
      <c r="H57" s="146">
        <v>7867</v>
      </c>
      <c r="I57" s="135">
        <v>40</v>
      </c>
      <c r="J57" s="10" t="s">
        <v>2</v>
      </c>
      <c r="K57" s="220">
        <f t="shared" si="7"/>
        <v>40</v>
      </c>
      <c r="L57" s="163">
        <v>6483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61" t="s">
        <v>5</v>
      </c>
      <c r="C58" s="60">
        <f t="shared" si="9"/>
        <v>12706</v>
      </c>
      <c r="D58" s="9">
        <f t="shared" si="10"/>
        <v>10264</v>
      </c>
      <c r="E58" s="75">
        <f t="shared" si="11"/>
        <v>123.5631625012156</v>
      </c>
      <c r="F58" s="75">
        <f t="shared" si="8"/>
        <v>123.79189399844115</v>
      </c>
      <c r="G58" s="91"/>
      <c r="H58" s="262">
        <v>4208</v>
      </c>
      <c r="I58" s="257">
        <v>30</v>
      </c>
      <c r="J58" s="132" t="s">
        <v>114</v>
      </c>
      <c r="K58" s="220">
        <f t="shared" si="7"/>
        <v>30</v>
      </c>
      <c r="L58" s="163">
        <v>5020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61" t="s">
        <v>34</v>
      </c>
      <c r="C59" s="60">
        <f t="shared" si="9"/>
        <v>9348</v>
      </c>
      <c r="D59" s="9">
        <f t="shared" si="10"/>
        <v>7408</v>
      </c>
      <c r="E59" s="75">
        <f t="shared" si="11"/>
        <v>134.65859982713914</v>
      </c>
      <c r="F59" s="75">
        <f t="shared" si="8"/>
        <v>126.18790496760259</v>
      </c>
      <c r="G59" s="101"/>
      <c r="H59" s="252">
        <v>3469</v>
      </c>
      <c r="I59" s="251">
        <v>37</v>
      </c>
      <c r="J59" s="80" t="s">
        <v>51</v>
      </c>
      <c r="K59" s="220">
        <f t="shared" si="7"/>
        <v>37</v>
      </c>
      <c r="L59" s="181">
        <v>5907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61" t="s">
        <v>0</v>
      </c>
      <c r="C60" s="60">
        <f t="shared" si="9"/>
        <v>9142</v>
      </c>
      <c r="D60" s="9">
        <f t="shared" si="10"/>
        <v>4969</v>
      </c>
      <c r="E60" s="75">
        <f t="shared" si="11"/>
        <v>140.79778222701373</v>
      </c>
      <c r="F60" s="75">
        <f t="shared" si="8"/>
        <v>183.98068021734755</v>
      </c>
      <c r="G60" s="91"/>
      <c r="H60" s="146">
        <v>3283</v>
      </c>
      <c r="I60" s="218">
        <v>35</v>
      </c>
      <c r="J60" s="79" t="s">
        <v>50</v>
      </c>
      <c r="K60" s="133" t="s">
        <v>9</v>
      </c>
      <c r="L60" s="60">
        <v>143597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61" t="s">
        <v>41</v>
      </c>
      <c r="C61" s="60">
        <f t="shared" si="9"/>
        <v>8246</v>
      </c>
      <c r="D61" s="9">
        <f t="shared" si="10"/>
        <v>8893</v>
      </c>
      <c r="E61" s="75">
        <f t="shared" si="11"/>
        <v>75.4575402635432</v>
      </c>
      <c r="F61" s="75">
        <f t="shared" si="8"/>
        <v>92.72461486562464</v>
      </c>
      <c r="G61" s="91"/>
      <c r="H61" s="146">
        <v>2032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61" t="s">
        <v>2</v>
      </c>
      <c r="C62" s="60">
        <f t="shared" si="9"/>
        <v>7867</v>
      </c>
      <c r="D62" s="9">
        <f t="shared" si="10"/>
        <v>6483</v>
      </c>
      <c r="E62" s="75">
        <f t="shared" si="11"/>
        <v>100.33159035837265</v>
      </c>
      <c r="F62" s="75">
        <f t="shared" si="8"/>
        <v>121.34814129261144</v>
      </c>
      <c r="G62" s="102"/>
      <c r="H62" s="146">
        <v>1728</v>
      </c>
      <c r="I62" s="135">
        <v>29</v>
      </c>
      <c r="J62" s="10" t="s">
        <v>80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66" t="s">
        <v>250</v>
      </c>
      <c r="C63" s="60">
        <f t="shared" si="9"/>
        <v>4208</v>
      </c>
      <c r="D63" s="9">
        <f t="shared" si="10"/>
        <v>5020</v>
      </c>
      <c r="E63" s="75">
        <f t="shared" si="11"/>
        <v>94.13870246085011</v>
      </c>
      <c r="F63" s="75">
        <f t="shared" si="8"/>
        <v>83.82470119521912</v>
      </c>
      <c r="G63" s="101"/>
      <c r="H63" s="146">
        <v>1722</v>
      </c>
      <c r="I63" s="135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67" t="s">
        <v>51</v>
      </c>
      <c r="C64" s="60">
        <f t="shared" si="9"/>
        <v>3469</v>
      </c>
      <c r="D64" s="9">
        <f t="shared" si="10"/>
        <v>5907</v>
      </c>
      <c r="E64" s="86">
        <f t="shared" si="11"/>
        <v>81.73892554194157</v>
      </c>
      <c r="F64" s="86">
        <f t="shared" si="8"/>
        <v>58.72693414592855</v>
      </c>
      <c r="G64" s="104"/>
      <c r="H64" s="219">
        <v>1700</v>
      </c>
      <c r="I64" s="135">
        <v>14</v>
      </c>
      <c r="J64" s="10" t="s">
        <v>32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82</v>
      </c>
      <c r="C65" s="96">
        <f>SUM(H90)</f>
        <v>160057</v>
      </c>
      <c r="D65" s="96">
        <f>SUM(L60)</f>
        <v>143597</v>
      </c>
      <c r="E65" s="99">
        <f t="shared" si="11"/>
        <v>108.4610119874501</v>
      </c>
      <c r="F65" s="99">
        <f t="shared" si="8"/>
        <v>111.4626350132663</v>
      </c>
      <c r="G65" s="100"/>
      <c r="H65" s="147">
        <v>1104</v>
      </c>
      <c r="I65" s="5">
        <v>1</v>
      </c>
      <c r="J65" s="10" t="s">
        <v>4</v>
      </c>
      <c r="K65" s="1"/>
      <c r="L65" s="74" t="s">
        <v>98</v>
      </c>
      <c r="M65" s="269" t="s">
        <v>151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976</v>
      </c>
      <c r="I66" s="5">
        <v>25</v>
      </c>
      <c r="J66" s="10" t="s">
        <v>42</v>
      </c>
      <c r="K66" s="211">
        <f>SUM(I50)</f>
        <v>26</v>
      </c>
      <c r="L66" s="10" t="s">
        <v>43</v>
      </c>
      <c r="M66" s="412">
        <v>27711</v>
      </c>
      <c r="N66" s="147">
        <f>SUM(H50)</f>
        <v>42193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670</v>
      </c>
      <c r="I67" s="5">
        <v>9</v>
      </c>
      <c r="J67" s="10" t="s">
        <v>28</v>
      </c>
      <c r="K67" s="211">
        <f aca="true" t="shared" si="12" ref="K67:K75">SUM(I51)</f>
        <v>16</v>
      </c>
      <c r="L67" s="10" t="s">
        <v>3</v>
      </c>
      <c r="M67" s="413">
        <v>39973</v>
      </c>
      <c r="N67" s="147">
        <f aca="true" t="shared" si="13" ref="N67:N75">SUM(H51)</f>
        <v>34573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339</v>
      </c>
      <c r="I68" s="5">
        <v>28</v>
      </c>
      <c r="J68" s="10" t="s">
        <v>45</v>
      </c>
      <c r="K68" s="211">
        <f t="shared" si="12"/>
        <v>38</v>
      </c>
      <c r="L68" s="10" t="s">
        <v>52</v>
      </c>
      <c r="M68" s="413">
        <v>12108</v>
      </c>
      <c r="N68" s="147">
        <f t="shared" si="13"/>
        <v>13619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322</v>
      </c>
      <c r="I69" s="5">
        <v>13</v>
      </c>
      <c r="J69" s="10" t="s">
        <v>7</v>
      </c>
      <c r="K69" s="211">
        <f t="shared" si="12"/>
        <v>36</v>
      </c>
      <c r="L69" s="10" t="s">
        <v>5</v>
      </c>
      <c r="M69" s="413">
        <v>10283</v>
      </c>
      <c r="N69" s="147">
        <f t="shared" si="13"/>
        <v>12706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237</v>
      </c>
      <c r="I70" s="5">
        <v>21</v>
      </c>
      <c r="J70" s="10" t="s">
        <v>38</v>
      </c>
      <c r="K70" s="211">
        <f t="shared" si="12"/>
        <v>17</v>
      </c>
      <c r="L70" s="10" t="s">
        <v>34</v>
      </c>
      <c r="M70" s="413">
        <v>6942</v>
      </c>
      <c r="N70" s="147">
        <f t="shared" si="13"/>
        <v>9348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207</v>
      </c>
      <c r="I71" s="5">
        <v>22</v>
      </c>
      <c r="J71" s="10" t="s">
        <v>39</v>
      </c>
      <c r="K71" s="211">
        <f t="shared" si="12"/>
        <v>33</v>
      </c>
      <c r="L71" s="10" t="s">
        <v>0</v>
      </c>
      <c r="M71" s="413">
        <v>6493</v>
      </c>
      <c r="N71" s="147">
        <f t="shared" si="13"/>
        <v>9142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127</v>
      </c>
      <c r="I72" s="5">
        <v>4</v>
      </c>
      <c r="J72" s="10" t="s">
        <v>23</v>
      </c>
      <c r="K72" s="211">
        <f t="shared" si="12"/>
        <v>24</v>
      </c>
      <c r="L72" s="10" t="s">
        <v>41</v>
      </c>
      <c r="M72" s="413">
        <v>10928</v>
      </c>
      <c r="N72" s="147">
        <f t="shared" si="13"/>
        <v>8246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127</v>
      </c>
      <c r="I73" s="5">
        <v>23</v>
      </c>
      <c r="J73" s="10" t="s">
        <v>40</v>
      </c>
      <c r="K73" s="211">
        <f t="shared" si="12"/>
        <v>40</v>
      </c>
      <c r="L73" s="10" t="s">
        <v>2</v>
      </c>
      <c r="M73" s="413">
        <v>7841</v>
      </c>
      <c r="N73" s="147">
        <f t="shared" si="13"/>
        <v>7867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56</v>
      </c>
      <c r="I74" s="5">
        <v>27</v>
      </c>
      <c r="J74" s="10" t="s">
        <v>44</v>
      </c>
      <c r="K74" s="211">
        <f t="shared" si="12"/>
        <v>30</v>
      </c>
      <c r="L74" s="132" t="s">
        <v>114</v>
      </c>
      <c r="M74" s="413">
        <v>4470</v>
      </c>
      <c r="N74" s="147">
        <f t="shared" si="13"/>
        <v>4208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26</v>
      </c>
      <c r="I75" s="135">
        <v>12</v>
      </c>
      <c r="J75" s="136" t="s">
        <v>31</v>
      </c>
      <c r="K75" s="211">
        <f t="shared" si="12"/>
        <v>37</v>
      </c>
      <c r="L75" s="80" t="s">
        <v>51</v>
      </c>
      <c r="M75" s="414">
        <v>4244</v>
      </c>
      <c r="N75" s="147">
        <f t="shared" si="13"/>
        <v>3469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17</v>
      </c>
      <c r="I76" s="5">
        <v>39</v>
      </c>
      <c r="J76" s="10" t="s">
        <v>53</v>
      </c>
      <c r="K76" s="5"/>
      <c r="L76" s="5" t="s">
        <v>96</v>
      </c>
      <c r="M76" s="415">
        <v>147571</v>
      </c>
      <c r="N76" s="406">
        <f>SUM(H90)</f>
        <v>160057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10</v>
      </c>
      <c r="I77" s="5">
        <v>11</v>
      </c>
      <c r="J77" s="10" t="s">
        <v>30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3</v>
      </c>
      <c r="I78" s="5">
        <v>19</v>
      </c>
      <c r="J78" s="10" t="s">
        <v>36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0</v>
      </c>
      <c r="I79" s="5">
        <v>2</v>
      </c>
      <c r="J79" s="10" t="s">
        <v>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9">
        <v>0</v>
      </c>
      <c r="I80" s="5">
        <v>3</v>
      </c>
      <c r="J80" s="10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5</v>
      </c>
      <c r="J81" s="10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5">
        <v>18</v>
      </c>
      <c r="J86" s="10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20</v>
      </c>
      <c r="J87" s="10" t="s">
        <v>37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13">
        <f>SUM(H50:H89)</f>
        <v>160057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36" t="s">
        <v>261</v>
      </c>
      <c r="B1" s="436"/>
      <c r="C1" s="436"/>
      <c r="D1" s="436"/>
      <c r="E1" s="436"/>
      <c r="F1" s="436"/>
      <c r="G1" s="436"/>
      <c r="I1" s="175" t="s">
        <v>106</v>
      </c>
    </row>
    <row r="2" spans="1:12" ht="13.5">
      <c r="A2" s="1"/>
      <c r="B2" s="1"/>
      <c r="C2" s="1"/>
      <c r="D2" s="1"/>
      <c r="E2" s="1"/>
      <c r="F2" s="1"/>
      <c r="G2" s="1"/>
      <c r="I2" s="209" t="s">
        <v>144</v>
      </c>
      <c r="J2" s="271" t="s">
        <v>153</v>
      </c>
      <c r="K2" s="270" t="s">
        <v>145</v>
      </c>
      <c r="L2" s="268" t="s">
        <v>152</v>
      </c>
    </row>
    <row r="3" spans="9:12" ht="13.5">
      <c r="I3" s="44" t="s">
        <v>128</v>
      </c>
      <c r="J3" s="212">
        <v>230261</v>
      </c>
      <c r="K3" s="44" t="s">
        <v>128</v>
      </c>
      <c r="L3" s="224">
        <v>210827</v>
      </c>
    </row>
    <row r="4" spans="9:12" ht="13.5">
      <c r="I4" s="44" t="s">
        <v>233</v>
      </c>
      <c r="J4" s="212">
        <v>88280</v>
      </c>
      <c r="K4" s="44" t="s">
        <v>233</v>
      </c>
      <c r="L4" s="224">
        <v>96761</v>
      </c>
    </row>
    <row r="5" spans="9:12" ht="13.5">
      <c r="I5" s="44" t="s">
        <v>226</v>
      </c>
      <c r="J5" s="212">
        <v>75268</v>
      </c>
      <c r="K5" s="44" t="s">
        <v>226</v>
      </c>
      <c r="L5" s="224">
        <v>83678</v>
      </c>
    </row>
    <row r="6" spans="9:12" ht="13.5">
      <c r="I6" s="44" t="s">
        <v>131</v>
      </c>
      <c r="J6" s="212">
        <v>60441</v>
      </c>
      <c r="K6" s="44" t="s">
        <v>131</v>
      </c>
      <c r="L6" s="224">
        <v>57933</v>
      </c>
    </row>
    <row r="7" spans="9:12" ht="13.5">
      <c r="I7" s="44" t="s">
        <v>231</v>
      </c>
      <c r="J7" s="212">
        <v>57943</v>
      </c>
      <c r="K7" s="44" t="s">
        <v>231</v>
      </c>
      <c r="L7" s="224">
        <v>73711</v>
      </c>
    </row>
    <row r="8" spans="9:12" ht="13.5">
      <c r="I8" s="44" t="s">
        <v>230</v>
      </c>
      <c r="J8" s="212">
        <v>53065</v>
      </c>
      <c r="K8" s="44" t="s">
        <v>230</v>
      </c>
      <c r="L8" s="224">
        <v>55830</v>
      </c>
    </row>
    <row r="9" spans="9:12" ht="13.5">
      <c r="I9" s="44" t="s">
        <v>157</v>
      </c>
      <c r="J9" s="212">
        <v>48290</v>
      </c>
      <c r="K9" s="44" t="s">
        <v>157</v>
      </c>
      <c r="L9" s="224">
        <v>54553</v>
      </c>
    </row>
    <row r="10" spans="9:12" ht="13.5">
      <c r="I10" s="44" t="s">
        <v>229</v>
      </c>
      <c r="J10" s="212">
        <v>44780</v>
      </c>
      <c r="K10" s="44" t="s">
        <v>229</v>
      </c>
      <c r="L10" s="224">
        <v>56560</v>
      </c>
    </row>
    <row r="11" spans="9:12" ht="13.5">
      <c r="I11" s="117" t="s">
        <v>244</v>
      </c>
      <c r="J11" s="212">
        <v>39137</v>
      </c>
      <c r="K11" s="117" t="s">
        <v>244</v>
      </c>
      <c r="L11" s="224">
        <v>36758</v>
      </c>
    </row>
    <row r="12" spans="9:12" ht="14.25" thickBot="1">
      <c r="I12" s="117" t="s">
        <v>236</v>
      </c>
      <c r="J12" s="221">
        <v>37144</v>
      </c>
      <c r="K12" s="117" t="s">
        <v>236</v>
      </c>
      <c r="L12" s="225">
        <v>47347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27">
        <v>1033958</v>
      </c>
      <c r="K13" s="39" t="s">
        <v>19</v>
      </c>
      <c r="L13" s="229">
        <v>1084155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146</v>
      </c>
      <c r="K23" t="s">
        <v>147</v>
      </c>
      <c r="L23" s="24" t="s">
        <v>99</v>
      </c>
      <c r="M23" s="8"/>
    </row>
    <row r="24" spans="9:14" ht="13.5">
      <c r="I24" s="212">
        <f>SUM(J3)</f>
        <v>230261</v>
      </c>
      <c r="J24" s="44" t="s">
        <v>128</v>
      </c>
      <c r="K24" s="212">
        <f>SUM(I24)</f>
        <v>230261</v>
      </c>
      <c r="L24" s="254">
        <v>219738</v>
      </c>
      <c r="M24" s="169"/>
      <c r="N24" s="1"/>
    </row>
    <row r="25" spans="9:14" ht="13.5">
      <c r="I25" s="212">
        <f aca="true" t="shared" si="0" ref="I25:I33">SUM(J4)</f>
        <v>88280</v>
      </c>
      <c r="J25" s="44" t="s">
        <v>233</v>
      </c>
      <c r="K25" s="212">
        <f aca="true" t="shared" si="1" ref="K25:K33">SUM(I25)</f>
        <v>88280</v>
      </c>
      <c r="L25" s="254">
        <v>94034</v>
      </c>
      <c r="M25" s="236"/>
      <c r="N25" s="1"/>
    </row>
    <row r="26" spans="9:14" ht="13.5">
      <c r="I26" s="212">
        <f t="shared" si="0"/>
        <v>75268</v>
      </c>
      <c r="J26" s="44" t="s">
        <v>226</v>
      </c>
      <c r="K26" s="212">
        <f t="shared" si="1"/>
        <v>75268</v>
      </c>
      <c r="L26" s="254">
        <v>79836</v>
      </c>
      <c r="M26" s="169"/>
      <c r="N26" s="1"/>
    </row>
    <row r="27" spans="9:14" ht="13.5">
      <c r="I27" s="212">
        <f t="shared" si="0"/>
        <v>60441</v>
      </c>
      <c r="J27" s="44" t="s">
        <v>131</v>
      </c>
      <c r="K27" s="212">
        <f t="shared" si="1"/>
        <v>60441</v>
      </c>
      <c r="L27" s="254">
        <v>66421</v>
      </c>
      <c r="M27" s="169"/>
      <c r="N27" s="1"/>
    </row>
    <row r="28" spans="9:14" ht="13.5">
      <c r="I28" s="212">
        <f t="shared" si="0"/>
        <v>57943</v>
      </c>
      <c r="J28" s="44" t="s">
        <v>231</v>
      </c>
      <c r="K28" s="212">
        <f t="shared" si="1"/>
        <v>57943</v>
      </c>
      <c r="L28" s="254">
        <v>63077</v>
      </c>
      <c r="M28" s="169"/>
      <c r="N28" s="2"/>
    </row>
    <row r="29" spans="9:14" ht="13.5">
      <c r="I29" s="212">
        <f t="shared" si="0"/>
        <v>53065</v>
      </c>
      <c r="J29" s="44" t="s">
        <v>230</v>
      </c>
      <c r="K29" s="212">
        <f t="shared" si="1"/>
        <v>53065</v>
      </c>
      <c r="L29" s="254">
        <v>71742</v>
      </c>
      <c r="M29" s="169"/>
      <c r="N29" s="1"/>
    </row>
    <row r="30" spans="9:14" ht="13.5">
      <c r="I30" s="212">
        <f t="shared" si="0"/>
        <v>48290</v>
      </c>
      <c r="J30" s="44" t="s">
        <v>157</v>
      </c>
      <c r="K30" s="212">
        <f t="shared" si="1"/>
        <v>48290</v>
      </c>
      <c r="L30" s="254">
        <v>48899</v>
      </c>
      <c r="M30" s="169"/>
      <c r="N30" s="1"/>
    </row>
    <row r="31" spans="9:14" ht="13.5">
      <c r="I31" s="212">
        <f t="shared" si="0"/>
        <v>44780</v>
      </c>
      <c r="J31" s="44" t="s">
        <v>229</v>
      </c>
      <c r="K31" s="212">
        <f t="shared" si="1"/>
        <v>44780</v>
      </c>
      <c r="L31" s="254">
        <v>46368</v>
      </c>
      <c r="M31" s="169"/>
      <c r="N31" s="1"/>
    </row>
    <row r="32" spans="9:14" ht="13.5">
      <c r="I32" s="212">
        <f t="shared" si="0"/>
        <v>39137</v>
      </c>
      <c r="J32" s="117" t="s">
        <v>244</v>
      </c>
      <c r="K32" s="212">
        <f t="shared" si="1"/>
        <v>39137</v>
      </c>
      <c r="L32" s="255">
        <v>39066</v>
      </c>
      <c r="M32" s="169"/>
      <c r="N32" s="41"/>
    </row>
    <row r="33" spans="9:14" ht="13.5">
      <c r="I33" s="212">
        <f t="shared" si="0"/>
        <v>37144</v>
      </c>
      <c r="J33" s="117" t="s">
        <v>236</v>
      </c>
      <c r="K33" s="212">
        <f t="shared" si="1"/>
        <v>37144</v>
      </c>
      <c r="L33" s="254">
        <v>39763</v>
      </c>
      <c r="M33" s="169"/>
      <c r="N33" s="41"/>
    </row>
    <row r="34" spans="8:12" ht="14.25" thickBot="1">
      <c r="H34" s="8"/>
      <c r="I34" s="222">
        <f>SUM(J13-(I24+I25+I26+I27+I28+I29+I30+I31+I32+I33))</f>
        <v>299349</v>
      </c>
      <c r="J34" s="223" t="s">
        <v>108</v>
      </c>
      <c r="K34" s="222">
        <f>SUM(I34)</f>
        <v>299349</v>
      </c>
      <c r="L34" s="222" t="s">
        <v>130</v>
      </c>
    </row>
    <row r="35" spans="8:12" ht="15.75" thickBot="1" thickTop="1">
      <c r="H35" s="8"/>
      <c r="I35" s="197">
        <f>SUM(I24:I34)</f>
        <v>1033958</v>
      </c>
      <c r="J35" s="249" t="s">
        <v>9</v>
      </c>
      <c r="K35" s="226">
        <f>SUM(J13)</f>
        <v>1033958</v>
      </c>
      <c r="L35" s="253">
        <v>1085708</v>
      </c>
    </row>
    <row r="36" ht="14.25" thickTop="1"/>
    <row r="37" spans="9:11" ht="13.5">
      <c r="I37" s="43" t="s">
        <v>148</v>
      </c>
      <c r="J37" s="43"/>
      <c r="K37" s="43" t="s">
        <v>149</v>
      </c>
    </row>
    <row r="38" spans="9:11" ht="13.5">
      <c r="I38" s="224">
        <f>SUM(L3)</f>
        <v>210827</v>
      </c>
      <c r="J38" s="44" t="s">
        <v>128</v>
      </c>
      <c r="K38" s="224">
        <f>SUM(I38)</f>
        <v>210827</v>
      </c>
    </row>
    <row r="39" spans="9:11" ht="13.5">
      <c r="I39" s="224">
        <f aca="true" t="shared" si="2" ref="I39:I47">SUM(L4)</f>
        <v>96761</v>
      </c>
      <c r="J39" s="44" t="s">
        <v>233</v>
      </c>
      <c r="K39" s="224">
        <f aca="true" t="shared" si="3" ref="K39:K47">SUM(I39)</f>
        <v>96761</v>
      </c>
    </row>
    <row r="40" spans="9:11" ht="13.5">
      <c r="I40" s="224">
        <f t="shared" si="2"/>
        <v>83678</v>
      </c>
      <c r="J40" s="44" t="s">
        <v>226</v>
      </c>
      <c r="K40" s="224">
        <f t="shared" si="3"/>
        <v>83678</v>
      </c>
    </row>
    <row r="41" spans="9:11" ht="13.5">
      <c r="I41" s="224">
        <f t="shared" si="2"/>
        <v>57933</v>
      </c>
      <c r="J41" s="44" t="s">
        <v>131</v>
      </c>
      <c r="K41" s="224">
        <f t="shared" si="3"/>
        <v>57933</v>
      </c>
    </row>
    <row r="42" spans="9:11" ht="13.5">
      <c r="I42" s="224">
        <f t="shared" si="2"/>
        <v>73711</v>
      </c>
      <c r="J42" s="44" t="s">
        <v>231</v>
      </c>
      <c r="K42" s="224">
        <f t="shared" si="3"/>
        <v>73711</v>
      </c>
    </row>
    <row r="43" spans="9:11" ht="13.5">
      <c r="I43" s="224">
        <f>SUM(L8)</f>
        <v>55830</v>
      </c>
      <c r="J43" s="44" t="s">
        <v>230</v>
      </c>
      <c r="K43" s="224">
        <f t="shared" si="3"/>
        <v>55830</v>
      </c>
    </row>
    <row r="44" spans="9:11" ht="13.5">
      <c r="I44" s="224">
        <f t="shared" si="2"/>
        <v>54553</v>
      </c>
      <c r="J44" s="44" t="s">
        <v>157</v>
      </c>
      <c r="K44" s="224">
        <f t="shared" si="3"/>
        <v>54553</v>
      </c>
    </row>
    <row r="45" spans="9:11" ht="13.5">
      <c r="I45" s="224">
        <f>SUM(L10)</f>
        <v>56560</v>
      </c>
      <c r="J45" s="44" t="s">
        <v>229</v>
      </c>
      <c r="K45" s="224">
        <f t="shared" si="3"/>
        <v>56560</v>
      </c>
    </row>
    <row r="46" spans="9:13" ht="13.5">
      <c r="I46" s="224">
        <f t="shared" si="2"/>
        <v>36758</v>
      </c>
      <c r="J46" s="117" t="s">
        <v>244</v>
      </c>
      <c r="K46" s="224">
        <f t="shared" si="3"/>
        <v>36758</v>
      </c>
      <c r="M46" s="8"/>
    </row>
    <row r="47" spans="9:13" ht="14.25" thickBot="1">
      <c r="I47" s="224">
        <f t="shared" si="2"/>
        <v>47347</v>
      </c>
      <c r="J47" s="117" t="s">
        <v>236</v>
      </c>
      <c r="K47" s="224">
        <f t="shared" si="3"/>
        <v>47347</v>
      </c>
      <c r="M47" s="8"/>
    </row>
    <row r="48" spans="9:11" ht="15" thickBot="1" thickTop="1">
      <c r="I48" s="193">
        <f>SUM(L13-(I38+I39+I40+I41+I42+I43+I44+I45+I46+I47))</f>
        <v>310197</v>
      </c>
      <c r="J48" s="223" t="s">
        <v>108</v>
      </c>
      <c r="K48" s="194">
        <f>SUM(I48)</f>
        <v>310197</v>
      </c>
    </row>
    <row r="49" spans="9:12" ht="15" thickBot="1" thickTop="1">
      <c r="I49" s="195">
        <f>SUM(I38:I48)</f>
        <v>1084155</v>
      </c>
      <c r="J49" s="196"/>
      <c r="K49" s="228">
        <f>SUM(L13)</f>
        <v>1084155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140</v>
      </c>
      <c r="D51" s="88" t="s">
        <v>141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230261</v>
      </c>
      <c r="D52" s="6">
        <f aca="true" t="shared" si="5" ref="D52:D61">SUM(I38)</f>
        <v>210827</v>
      </c>
      <c r="E52" s="45">
        <f aca="true" t="shared" si="6" ref="E52:E61">SUM(K24/L24*100)</f>
        <v>104.7888849447979</v>
      </c>
      <c r="F52" s="45">
        <f aca="true" t="shared" si="7" ref="F52:F62">SUM(C52/D52*100)</f>
        <v>109.21798441376104</v>
      </c>
      <c r="G52" s="44"/>
      <c r="I52" s="8"/>
      <c r="K52" s="8"/>
    </row>
    <row r="53" spans="1:9" ht="13.5">
      <c r="A53" s="30">
        <v>2</v>
      </c>
      <c r="B53" s="44" t="s">
        <v>233</v>
      </c>
      <c r="C53" s="6">
        <f t="shared" si="4"/>
        <v>88280</v>
      </c>
      <c r="D53" s="6">
        <f t="shared" si="5"/>
        <v>96761</v>
      </c>
      <c r="E53" s="45">
        <f t="shared" si="6"/>
        <v>93.88093668247654</v>
      </c>
      <c r="F53" s="45">
        <f t="shared" si="7"/>
        <v>91.23510505265551</v>
      </c>
      <c r="G53" s="44"/>
      <c r="I53" s="8"/>
    </row>
    <row r="54" spans="1:9" ht="13.5">
      <c r="A54" s="30">
        <v>3</v>
      </c>
      <c r="B54" s="44" t="s">
        <v>226</v>
      </c>
      <c r="C54" s="6">
        <f t="shared" si="4"/>
        <v>75268</v>
      </c>
      <c r="D54" s="6">
        <f t="shared" si="5"/>
        <v>83678</v>
      </c>
      <c r="E54" s="45">
        <f t="shared" si="6"/>
        <v>94.27827045443159</v>
      </c>
      <c r="F54" s="45">
        <f t="shared" si="7"/>
        <v>89.9495685843352</v>
      </c>
      <c r="G54" s="44"/>
      <c r="I54" s="8"/>
    </row>
    <row r="55" spans="1:7" ht="13.5">
      <c r="A55" s="30">
        <v>4</v>
      </c>
      <c r="B55" s="44" t="s">
        <v>131</v>
      </c>
      <c r="C55" s="6">
        <f t="shared" si="4"/>
        <v>60441</v>
      </c>
      <c r="D55" s="6">
        <f t="shared" si="5"/>
        <v>57933</v>
      </c>
      <c r="E55" s="45">
        <f t="shared" si="6"/>
        <v>90.99682329383779</v>
      </c>
      <c r="F55" s="45">
        <f t="shared" si="7"/>
        <v>104.3291388327896</v>
      </c>
      <c r="G55" s="44"/>
    </row>
    <row r="56" spans="1:7" ht="13.5">
      <c r="A56" s="30">
        <v>5</v>
      </c>
      <c r="B56" s="44" t="s">
        <v>231</v>
      </c>
      <c r="C56" s="6">
        <f t="shared" si="4"/>
        <v>57943</v>
      </c>
      <c r="D56" s="6">
        <f t="shared" si="5"/>
        <v>73711</v>
      </c>
      <c r="E56" s="45">
        <f t="shared" si="6"/>
        <v>91.86074163324191</v>
      </c>
      <c r="F56" s="45">
        <f t="shared" si="7"/>
        <v>78.60834882174981</v>
      </c>
      <c r="G56" s="44"/>
    </row>
    <row r="57" spans="1:7" ht="13.5">
      <c r="A57" s="30">
        <v>6</v>
      </c>
      <c r="B57" s="44" t="s">
        <v>230</v>
      </c>
      <c r="C57" s="6">
        <f t="shared" si="4"/>
        <v>53065</v>
      </c>
      <c r="D57" s="6">
        <f t="shared" si="5"/>
        <v>55830</v>
      </c>
      <c r="E57" s="45">
        <f t="shared" si="6"/>
        <v>73.96643528198265</v>
      </c>
      <c r="F57" s="45">
        <f t="shared" si="7"/>
        <v>95.04746552032958</v>
      </c>
      <c r="G57" s="44"/>
    </row>
    <row r="58" spans="1:7" ht="13.5">
      <c r="A58" s="30">
        <v>7</v>
      </c>
      <c r="B58" s="44" t="s">
        <v>157</v>
      </c>
      <c r="C58" s="6">
        <f t="shared" si="4"/>
        <v>48290</v>
      </c>
      <c r="D58" s="6">
        <f t="shared" si="5"/>
        <v>54553</v>
      </c>
      <c r="E58" s="45">
        <f t="shared" si="6"/>
        <v>98.75457575819546</v>
      </c>
      <c r="F58" s="45">
        <f t="shared" si="7"/>
        <v>88.5194214800286</v>
      </c>
      <c r="G58" s="44"/>
    </row>
    <row r="59" spans="1:7" ht="13.5">
      <c r="A59" s="30">
        <v>8</v>
      </c>
      <c r="B59" s="44" t="s">
        <v>229</v>
      </c>
      <c r="C59" s="6">
        <f t="shared" si="4"/>
        <v>44780</v>
      </c>
      <c r="D59" s="6">
        <f t="shared" si="5"/>
        <v>56560</v>
      </c>
      <c r="E59" s="45">
        <f t="shared" si="6"/>
        <v>96.5752242926156</v>
      </c>
      <c r="F59" s="45">
        <f t="shared" si="7"/>
        <v>79.17256011315418</v>
      </c>
      <c r="G59" s="44"/>
    </row>
    <row r="60" spans="1:7" ht="13.5">
      <c r="A60" s="30">
        <v>9</v>
      </c>
      <c r="B60" s="117" t="s">
        <v>244</v>
      </c>
      <c r="C60" s="6">
        <f t="shared" si="4"/>
        <v>39137</v>
      </c>
      <c r="D60" s="6">
        <f t="shared" si="5"/>
        <v>36758</v>
      </c>
      <c r="E60" s="45">
        <f t="shared" si="6"/>
        <v>100.18174371576308</v>
      </c>
      <c r="F60" s="45">
        <f t="shared" si="7"/>
        <v>106.4720605038359</v>
      </c>
      <c r="G60" s="44"/>
    </row>
    <row r="61" spans="1:7" ht="14.25" thickBot="1">
      <c r="A61" s="122">
        <v>10</v>
      </c>
      <c r="B61" s="117" t="s">
        <v>236</v>
      </c>
      <c r="C61" s="126">
        <f t="shared" si="4"/>
        <v>37144</v>
      </c>
      <c r="D61" s="126">
        <f t="shared" si="5"/>
        <v>47347</v>
      </c>
      <c r="E61" s="116">
        <f t="shared" si="6"/>
        <v>93.41347483841761</v>
      </c>
      <c r="F61" s="116">
        <f t="shared" si="7"/>
        <v>78.45058821044628</v>
      </c>
      <c r="G61" s="117"/>
    </row>
    <row r="62" spans="1:7" ht="14.25" thickTop="1">
      <c r="A62" s="247"/>
      <c r="B62" s="204" t="s">
        <v>119</v>
      </c>
      <c r="C62" s="248">
        <f t="shared" si="4"/>
        <v>1033958</v>
      </c>
      <c r="D62" s="248">
        <f>SUM(L13)</f>
        <v>1084155</v>
      </c>
      <c r="E62" s="250">
        <f>SUM(C62/L35)*100</f>
        <v>95.23352503619758</v>
      </c>
      <c r="F62" s="250">
        <f t="shared" si="7"/>
        <v>95.36994248977314</v>
      </c>
      <c r="G62" s="265">
        <v>72.3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2007-02-01T04:39:13Z</cp:lastPrinted>
  <dcterms:created xsi:type="dcterms:W3CDTF">2004-08-12T01:21:30Z</dcterms:created>
  <dcterms:modified xsi:type="dcterms:W3CDTF">2007-02-06T11:57:37Z</dcterms:modified>
  <cp:category/>
  <cp:version/>
  <cp:contentType/>
  <cp:contentStatus/>
</cp:coreProperties>
</file>