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<sst xmlns="http://schemas.openxmlformats.org/spreadsheetml/2006/main" count="1197" uniqueCount="267">
  <si>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</si>
  <si>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</si>
  <si>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</si>
  <si>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</si>
  <si>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</si>
  <si>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</si>
  <si>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</si>
  <si>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</si>
  <si>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</si>
  <si>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</si>
  <si>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</si>
  <si>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</si>
  <si>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</si>
  <si>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</si>
  <si>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</si>
  <si>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</si>
  <si>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</si>
  <si>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</si>
  <si>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</si>
  <si>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</si>
  <si>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</si>
  <si>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</si>
  <si>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</si>
  <si>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</si>
  <si>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</si>
  <si>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</si>
  <si>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</si>
  <si>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</si>
  <si>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</si>
  <si>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</si>
  <si>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</si>
  <si>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</si>
  <si>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</si>
  <si>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</si>
  <si>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</si>
  <si>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</si>
  <si>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</si>
  <si>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</si>
  <si>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</si>
  <si>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</si>
  <si>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</si>
  <si>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</si>
  <si>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</si>
  <si>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</si>
  <si>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</si>
  <si>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</si>
  <si>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</si>
  <si>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</si>
  <si>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</si>
  <si>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</si>
  <si>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</si>
  <si>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</si>
  <si>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</si>
  <si>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</si>
  <si>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</si>
  <si>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</si>
  <si>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</si>
  <si>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</si>
  <si>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</si>
  <si>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</si>
  <si>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</si>
  <si>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</si>
  <si>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</si>
  <si>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</si>
  <si>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</si>
  <si>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</si>
  <si>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</si>
  <si>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</si>
  <si>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</si>
  <si>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</si>
  <si>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</si>
  <si>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</si>
  <si>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</si>
  <si>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</si>
  <si>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</si>
  <si>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</si>
  <si>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</si>
  <si>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</si>
  <si>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</si>
  <si>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米</t>
  </si>
  <si>
    <t>雑品</t>
  </si>
  <si>
    <t>化学繊維織物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</si>
  <si>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</si>
  <si>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</si>
  <si>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</si>
  <si>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</si>
  <si>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</si>
  <si>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</si>
  <si>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</si>
  <si>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</si>
  <si>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</si>
  <si>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</si>
  <si>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</si>
  <si>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</si>
  <si>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</si>
  <si>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</si>
  <si>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</si>
  <si>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</si>
  <si>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</si>
  <si>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</si>
  <si>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</si>
  <si>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</si>
  <si>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</si>
  <si>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</si>
  <si>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</si>
  <si>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</si>
  <si>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</si>
  <si>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</si>
  <si>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</si>
  <si>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</si>
  <si>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</si>
  <si>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</si>
  <si>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</si>
  <si>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</si>
  <si>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</si>
  <si>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</si>
  <si>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</si>
  <si>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</si>
  <si>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</si>
  <si>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</si>
  <si>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</si>
  <si>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</si>
  <si>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</si>
  <si>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</si>
  <si>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</si>
  <si>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</si>
  <si>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</si>
  <si>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</si>
  <si>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</si>
  <si>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</si>
  <si>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</si>
  <si>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</si>
  <si>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</si>
  <si>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</si>
  <si>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</si>
  <si>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</si>
  <si>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</si>
  <si>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</si>
  <si>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</si>
  <si>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</si>
  <si>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</si>
  <si>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</si>
  <si>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</si>
  <si>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</si>
  <si>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</si>
  <si>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</si>
  <si>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</si>
  <si>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</si>
  <si>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</si>
  <si>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</si>
  <si>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</si>
  <si>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</si>
  <si>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電気機械</t>
  </si>
  <si>
    <t>その他の製造工業品</t>
  </si>
  <si>
    <t>缶詰・びん詰</t>
  </si>
  <si>
    <t>前月</t>
  </si>
  <si>
    <t>１７年</t>
  </si>
  <si>
    <t>１８年</t>
  </si>
  <si>
    <t>雑穀</t>
  </si>
  <si>
    <t>１7年（値）</t>
  </si>
  <si>
    <t>１7年（％）</t>
  </si>
  <si>
    <t>平成１7年</t>
  </si>
  <si>
    <t>その他の日用品</t>
  </si>
  <si>
    <t>その他の食料工業品</t>
  </si>
  <si>
    <t>飲料</t>
  </si>
  <si>
    <t>平成１8年</t>
  </si>
  <si>
    <t>その他の化学工業品</t>
  </si>
  <si>
    <t>その他の日用品</t>
  </si>
  <si>
    <t>その他の化学工業品</t>
  </si>
  <si>
    <t>その他の農産物</t>
  </si>
  <si>
    <t>その他の日用品</t>
  </si>
  <si>
    <t>その他の製造工業品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</si>
  <si>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</si>
  <si>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</si>
  <si>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</si>
  <si>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</si>
  <si>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</si>
  <si>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</si>
  <si>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</si>
  <si>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</si>
  <si>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</si>
  <si>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</si>
  <si>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</si>
  <si>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</si>
  <si>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</si>
  <si>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</si>
  <si>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</si>
  <si>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</si>
  <si>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</si>
  <si>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</si>
  <si>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</si>
  <si>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</si>
  <si>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</si>
  <si>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</si>
  <si>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平成１４年</t>
  </si>
  <si>
    <t>平成１５年</t>
  </si>
  <si>
    <t>平成16年</t>
  </si>
  <si>
    <t>平成17年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</si>
  <si>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</si>
  <si>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</si>
  <si>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</si>
  <si>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</si>
  <si>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</si>
  <si>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</si>
  <si>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</si>
  <si>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</si>
  <si>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</si>
  <si>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</si>
  <si>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</si>
  <si>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</si>
  <si>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</si>
  <si>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</si>
  <si>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</si>
  <si>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</si>
  <si>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</si>
  <si>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</si>
  <si>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</si>
  <si>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</si>
  <si>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</si>
  <si>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</si>
  <si>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</si>
  <si>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</si>
  <si>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</si>
  <si>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</si>
  <si>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</si>
  <si>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</si>
  <si>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</si>
  <si>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</si>
  <si>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</si>
  <si>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</si>
  <si>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</si>
  <si>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</si>
  <si>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</si>
  <si>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</si>
  <si>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</si>
  <si>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</si>
  <si>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</si>
  <si>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</si>
  <si>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</si>
  <si>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</si>
  <si>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平成18年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</si>
  <si>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</si>
  <si>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</si>
  <si>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</si>
  <si>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</si>
  <si>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</si>
  <si>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</si>
  <si>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</si>
  <si>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</si>
  <si>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</si>
  <si>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</si>
  <si>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</si>
  <si>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</si>
  <si>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</si>
  <si>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</si>
  <si>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</si>
  <si>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（平成１8年　9月分倉庫統計）</t>
  </si>
  <si>
    <t>平成18年9月</t>
  </si>
  <si>
    <t>5，153　㎡</t>
  </si>
  <si>
    <r>
      <t>124，072 m</t>
    </r>
    <r>
      <rPr>
        <sz val="8"/>
        <rFont val="ＭＳ Ｐゴシック"/>
        <family val="3"/>
      </rPr>
      <t>3</t>
    </r>
  </si>
  <si>
    <t>6，780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</si>
  <si>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</si>
  <si>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平成１８年９月末上位１０品目保管残高（県合計）　　　　　　　　　　静岡県倉庫協会</t>
  </si>
  <si>
    <t>その他の製造工業品</t>
  </si>
  <si>
    <t>雑穀</t>
  </si>
  <si>
    <t>その他の食料工業品</t>
  </si>
  <si>
    <t>紙・パルプ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</si>
</sst>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21.75"/>
      <name val="ＭＳ Ｐゴシック"/>
      <family val="3"/>
    </font>
    <font>
      <sz val="21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1" fillId="0" borderId="1" xfId="0" applyFont="1" applyFill="1" applyBorder="1" applyAlignment="1">
      <alignment/>
    </xf>
    <xf numFmtId="38" fontId="31" fillId="0" borderId="1" xfId="16" applyFont="1" applyFill="1" applyBorder="1" applyAlignment="1">
      <alignment/>
    </xf>
    <xf numFmtId="0" fontId="32" fillId="0" borderId="0" xfId="0" applyFont="1" applyAlignment="1">
      <alignment/>
    </xf>
    <xf numFmtId="38" fontId="32" fillId="0" borderId="1" xfId="16" applyFont="1" applyBorder="1" applyAlignment="1">
      <alignment/>
    </xf>
    <xf numFmtId="38" fontId="32" fillId="0" borderId="12" xfId="16" applyFont="1" applyBorder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Fill="1" applyBorder="1" applyAlignment="1">
      <alignment/>
    </xf>
    <xf numFmtId="38" fontId="31" fillId="0" borderId="16" xfId="16" applyFont="1" applyFill="1" applyBorder="1" applyAlignment="1">
      <alignment/>
    </xf>
    <xf numFmtId="38" fontId="31" fillId="0" borderId="12" xfId="16" applyFont="1" applyBorder="1" applyAlignment="1">
      <alignment/>
    </xf>
    <xf numFmtId="38" fontId="32" fillId="0" borderId="16" xfId="16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0" fillId="0" borderId="31" xfId="0" applyBorder="1" applyAlignment="1">
      <alignment horizontal="center"/>
    </xf>
    <xf numFmtId="38" fontId="0" fillId="0" borderId="32" xfId="16" applyBorder="1" applyAlignment="1">
      <alignment/>
    </xf>
    <xf numFmtId="0" fontId="18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35" fillId="0" borderId="1" xfId="16" applyFont="1" applyFill="1" applyBorder="1" applyAlignment="1">
      <alignment/>
    </xf>
    <xf numFmtId="38" fontId="35" fillId="0" borderId="12" xfId="16" applyFont="1" applyFill="1" applyBorder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3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4" xfId="0" applyNumberFormat="1" applyBorder="1" applyAlignment="1">
      <alignment/>
    </xf>
    <xf numFmtId="38" fontId="0" fillId="0" borderId="34" xfId="0" applyNumberFormat="1" applyFont="1" applyBorder="1" applyAlignment="1">
      <alignment/>
    </xf>
    <xf numFmtId="38" fontId="2" fillId="0" borderId="34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5" xfId="0" applyBorder="1" applyAlignment="1">
      <alignment/>
    </xf>
    <xf numFmtId="38" fontId="0" fillId="0" borderId="35" xfId="16" applyBorder="1" applyAlignment="1">
      <alignment/>
    </xf>
    <xf numFmtId="181" fontId="0" fillId="3" borderId="36" xfId="0" applyNumberFormat="1" applyFill="1" applyBorder="1" applyAlignment="1">
      <alignment/>
    </xf>
    <xf numFmtId="38" fontId="0" fillId="3" borderId="36" xfId="16" applyFill="1" applyBorder="1" applyAlignment="1">
      <alignment/>
    </xf>
    <xf numFmtId="38" fontId="0" fillId="3" borderId="36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7" xfId="0" applyBorder="1" applyAlignment="1">
      <alignment/>
    </xf>
    <xf numFmtId="38" fontId="0" fillId="5" borderId="1" xfId="16" applyFill="1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9" borderId="0" xfId="0" applyNumberFormat="1" applyFill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38" fontId="0" fillId="8" borderId="0" xfId="0" applyNumberForma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3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4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4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1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5" xfId="0" applyFont="1" applyBorder="1" applyAlignment="1">
      <alignment/>
    </xf>
    <xf numFmtId="38" fontId="0" fillId="0" borderId="35" xfId="16" applyBorder="1" applyAlignment="1">
      <alignment/>
    </xf>
    <xf numFmtId="178" fontId="2" fillId="0" borderId="35" xfId="0" applyNumberFormat="1" applyFont="1" applyBorder="1" applyAlignment="1">
      <alignment/>
    </xf>
    <xf numFmtId="179" fontId="2" fillId="0" borderId="35" xfId="0" applyNumberFormat="1" applyFont="1" applyBorder="1" applyAlignment="1">
      <alignment/>
    </xf>
    <xf numFmtId="0" fontId="0" fillId="0" borderId="31" xfId="0" applyBorder="1" applyAlignment="1">
      <alignment/>
    </xf>
    <xf numFmtId="38" fontId="0" fillId="0" borderId="35" xfId="0" applyNumberFormat="1" applyBorder="1" applyAlignment="1">
      <alignment/>
    </xf>
    <xf numFmtId="0" fontId="14" fillId="0" borderId="34" xfId="0" applyFont="1" applyBorder="1" applyAlignment="1">
      <alignment horizontal="center"/>
    </xf>
    <xf numFmtId="178" fontId="0" fillId="0" borderId="35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3" borderId="0" xfId="0" applyFill="1" applyBorder="1" applyAlignment="1">
      <alignment/>
    </xf>
    <xf numFmtId="181" fontId="0" fillId="3" borderId="0" xfId="16" applyNumberFormat="1" applyFill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38" fontId="39" fillId="0" borderId="1" xfId="16" applyFont="1" applyBorder="1" applyAlignment="1">
      <alignment/>
    </xf>
    <xf numFmtId="38" fontId="39" fillId="0" borderId="12" xfId="16" applyFont="1" applyBorder="1" applyAlignment="1">
      <alignment/>
    </xf>
    <xf numFmtId="38" fontId="39" fillId="0" borderId="0" xfId="16" applyFont="1" applyAlignment="1">
      <alignment/>
    </xf>
    <xf numFmtId="178" fontId="0" fillId="0" borderId="35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3" borderId="1" xfId="0" applyFill="1" applyBorder="1" applyAlignment="1">
      <alignment horizontal="center"/>
    </xf>
    <xf numFmtId="38" fontId="40" fillId="2" borderId="4" xfId="16" applyFont="1" applyFill="1" applyBorder="1" applyAlignment="1">
      <alignment/>
    </xf>
    <xf numFmtId="38" fontId="40" fillId="2" borderId="9" xfId="16" applyFont="1" applyFill="1" applyBorder="1" applyAlignment="1">
      <alignment/>
    </xf>
    <xf numFmtId="38" fontId="40" fillId="2" borderId="5" xfId="16" applyFont="1" applyFill="1" applyBorder="1" applyAlignment="1">
      <alignment/>
    </xf>
    <xf numFmtId="0" fontId="4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40" fillId="2" borderId="1" xfId="16" applyFont="1" applyFill="1" applyBorder="1" applyAlignment="1">
      <alignment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8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distributed"/>
    </xf>
    <xf numFmtId="0" fontId="51" fillId="0" borderId="30" xfId="0" applyFont="1" applyBorder="1" applyAlignment="1">
      <alignment/>
    </xf>
    <xf numFmtId="0" fontId="51" fillId="0" borderId="0" xfId="0" applyFont="1" applyAlignment="1">
      <alignment/>
    </xf>
    <xf numFmtId="58" fontId="53" fillId="0" borderId="14" xfId="0" applyNumberFormat="1" applyFont="1" applyBorder="1" applyAlignment="1">
      <alignment/>
    </xf>
    <xf numFmtId="58" fontId="53" fillId="0" borderId="0" xfId="0" applyNumberFormat="1" applyFont="1" applyBorder="1" applyAlignment="1">
      <alignment/>
    </xf>
    <xf numFmtId="58" fontId="53" fillId="0" borderId="30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0" xfId="0" applyFont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0" xfId="0" applyFont="1" applyFill="1" applyAlignment="1">
      <alignment horizontal="left"/>
    </xf>
    <xf numFmtId="58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48" fillId="0" borderId="5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8" borderId="0" xfId="0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10" borderId="0" xfId="0" applyFont="1" applyFill="1" applyBorder="1" applyAlignment="1">
      <alignment horizontal="center"/>
    </xf>
    <xf numFmtId="0" fontId="51" fillId="11" borderId="0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1" fillId="14" borderId="0" xfId="0" applyFont="1" applyFill="1" applyBorder="1" applyAlignment="1">
      <alignment horizontal="center"/>
    </xf>
    <xf numFmtId="58" fontId="53" fillId="0" borderId="0" xfId="0" applyNumberFormat="1" applyFont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8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1" fillId="0" borderId="9" xfId="0" applyFont="1" applyBorder="1" applyAlignment="1">
      <alignment/>
    </xf>
    <xf numFmtId="0" fontId="51" fillId="0" borderId="38" xfId="0" applyFont="1" applyBorder="1" applyAlignment="1">
      <alignment horizontal="center"/>
    </xf>
    <xf numFmtId="0" fontId="51" fillId="0" borderId="38" xfId="0" applyFont="1" applyBorder="1" applyAlignment="1">
      <alignment horizontal="left"/>
    </xf>
    <xf numFmtId="0" fontId="51" fillId="0" borderId="38" xfId="0" applyFont="1" applyBorder="1" applyAlignment="1">
      <alignment/>
    </xf>
    <xf numFmtId="0" fontId="51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8" fillId="0" borderId="0" xfId="0" applyFont="1" applyFill="1" applyBorder="1" applyAlignment="1">
      <alignment horizontal="left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0" fontId="52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5" xfId="0" applyNumberFormat="1" applyFill="1" applyBorder="1" applyAlignment="1">
      <alignment/>
    </xf>
    <xf numFmtId="0" fontId="0" fillId="6" borderId="35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0" xfId="16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38" fontId="0" fillId="0" borderId="11" xfId="16" applyBorder="1" applyAlignment="1">
      <alignment/>
    </xf>
    <xf numFmtId="0" fontId="0" fillId="6" borderId="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8" fontId="0" fillId="6" borderId="1" xfId="16" applyFill="1" applyBorder="1" applyAlignment="1">
      <alignment/>
    </xf>
    <xf numFmtId="0" fontId="11" fillId="0" borderId="0" xfId="0" applyFont="1" applyAlignment="1">
      <alignment horizontal="center"/>
    </xf>
    <xf numFmtId="38" fontId="32" fillId="0" borderId="13" xfId="16" applyFont="1" applyBorder="1" applyAlignment="1">
      <alignment/>
    </xf>
    <xf numFmtId="38" fontId="0" fillId="0" borderId="26" xfId="16" applyBorder="1" applyAlignment="1">
      <alignment/>
    </xf>
    <xf numFmtId="178" fontId="0" fillId="0" borderId="1" xfId="0" applyNumberFormat="1" applyFont="1" applyFill="1" applyBorder="1" applyAlignment="1">
      <alignment/>
    </xf>
    <xf numFmtId="38" fontId="0" fillId="0" borderId="2" xfId="16" applyFill="1" applyBorder="1" applyAlignment="1">
      <alignment/>
    </xf>
    <xf numFmtId="0" fontId="0" fillId="0" borderId="12" xfId="0" applyBorder="1" applyAlignment="1">
      <alignment/>
    </xf>
    <xf numFmtId="38" fontId="32" fillId="0" borderId="1" xfId="16" applyFont="1" applyBorder="1" applyAlignment="1">
      <alignment horizontal="right"/>
    </xf>
    <xf numFmtId="38" fontId="32" fillId="0" borderId="2" xfId="16" applyFont="1" applyBorder="1" applyAlignment="1">
      <alignment horizontal="right"/>
    </xf>
    <xf numFmtId="38" fontId="32" fillId="0" borderId="32" xfId="16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0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平成18年9月所管面積（1～3類）と保管残高の推移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'1・面積'!$A$33</c:f>
              <c:strCache>
                <c:ptCount val="1"/>
                <c:pt idx="0">
                  <c:v>保管残高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'1・面積'!$B$33:$L$33</c:f>
              <c:numCache/>
            </c:numRef>
          </c:val>
          <c:smooth val="0"/>
        </c:ser>
        <c:ser>
          <c:idx val="1"/>
          <c:order val="1"/>
          <c:tx>
            <c:strRef>
              <c:f>'1・面積'!$A$34</c:f>
              <c:strCache>
                <c:ptCount val="1"/>
                <c:pt idx="0">
                  <c:v>所管面積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'1・面積'!$B$34:$L$34</c:f>
              <c:numCache/>
            </c:numRef>
          </c:val>
          <c:smooth val="0"/>
        </c:ser>
        <c:marker val="1"/>
        <c:axId val="11897672"/>
        <c:axId val="39970185"/>
      </c:lineChart>
      <c:catAx>
        <c:axId val="118976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  <c:max val="2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976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東部支部平成１8年9月入庫高上位１０品目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63881572"/>
        <c:axId val="38063237"/>
      </c:bar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1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75"/>
          <c:y val="0.14075"/>
          <c:w val="0.104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4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25"/>
          <c:y val="0.19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清水支部平成１8年9月入庫高上位１０品目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39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124770"/>
        <c:axId val="8360883"/>
      </c:bar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4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8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8139084"/>
        <c:axId val="6142893"/>
      </c:barChart>
      <c:catAx>
        <c:axId val="813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893"/>
        <c:crosses val="autoZero"/>
        <c:auto val="1"/>
        <c:lblOffset val="100"/>
        <c:noMultiLvlLbl val="0"/>
      </c:catAx>
      <c:valAx>
        <c:axId val="6142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176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西部支部平成１8年9月入庫高上位１０品目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/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/>
            </c:numRef>
          </c:val>
        </c:ser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86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123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48984064"/>
        <c:axId val="38203393"/>
      </c:bar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25"/>
          <c:y val="0.043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平成１7年9月保管残高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825"/>
          <c:w val="0.9775"/>
          <c:h val="0.773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平成１8年9月保管残高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6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東部支部平成１8年9月保管残高上位１０品目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6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175"/>
          <c:y val="0.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富士支部平成１8年9月保管残高上位１０品目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/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/>
            </c:numRef>
          </c:val>
        </c:ser>
        <c:axId val="95028"/>
        <c:axId val="855253"/>
      </c:barChart>
      <c:catAx>
        <c:axId val="95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11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清水支部平成18年9月保管残高上位１０品目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7697278"/>
        <c:axId val="2166639"/>
      </c:barChart>
      <c:catAx>
        <c:axId val="7697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97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09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静岡支部平成１8年9月保管残高上位１０品目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/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/>
            </c:numRef>
          </c:val>
        </c:ser>
        <c:axId val="19499752"/>
        <c:axId val="41280041"/>
      </c:bar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99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"/>
          <c:y val="0.156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駿遠支部平成18年9月保管残高上位１０品目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35976050"/>
        <c:axId val="55348995"/>
      </c:bar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7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3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西部支部平成18年9月保管残高上位１０品目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/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/>
            </c:numRef>
          </c:val>
        </c:ser>
        <c:axId val="28378908"/>
        <c:axId val="54083581"/>
      </c:bar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83581"/>
        <c:crosses val="autoZero"/>
        <c:auto val="1"/>
        <c:lblOffset val="100"/>
        <c:noMultiLvlLbl val="0"/>
      </c:catAx>
      <c:valAx>
        <c:axId val="5408358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8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10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16990182"/>
        <c:axId val="18693911"/>
      </c:lineChart>
      <c:catAx>
        <c:axId val="169901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901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34027472"/>
        <c:axId val="37811793"/>
      </c:lineChart>
      <c:catAx>
        <c:axId val="340274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1793"/>
        <c:crosses val="autoZero"/>
        <c:auto val="1"/>
        <c:lblOffset val="100"/>
        <c:noMultiLvlLbl val="0"/>
      </c:catAx>
      <c:valAx>
        <c:axId val="3781179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274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/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/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/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/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/>
            </c:numRef>
          </c:val>
          <c:smooth val="0"/>
        </c:ser>
        <c:marker val="1"/>
        <c:axId val="4761818"/>
        <c:axId val="42856363"/>
      </c:lineChart>
      <c:catAx>
        <c:axId val="47618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50162948"/>
        <c:axId val="48813349"/>
      </c:lineChart>
      <c:catAx>
        <c:axId val="501629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629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36666958"/>
        <c:axId val="61567167"/>
      </c:lineChart>
      <c:catAx>
        <c:axId val="366669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69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平成1８年９月倉庫使用状況(1～3類）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24187346"/>
        <c:axId val="16359523"/>
      </c:bar3DChart>
      <c:catAx>
        <c:axId val="2418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233592"/>
        <c:axId val="20884601"/>
      </c:lineChart>
      <c:catAx>
        <c:axId val="172335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4601"/>
        <c:crosses val="autoZero"/>
        <c:auto val="1"/>
        <c:lblOffset val="100"/>
        <c:noMultiLvlLbl val="0"/>
      </c:catAx>
      <c:valAx>
        <c:axId val="2088460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335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53743682"/>
        <c:axId val="13931091"/>
      </c:lineChart>
      <c:catAx>
        <c:axId val="537436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1091"/>
        <c:crosses val="autoZero"/>
        <c:auto val="1"/>
        <c:lblOffset val="100"/>
        <c:noMultiLvlLbl val="0"/>
      </c:catAx>
      <c:valAx>
        <c:axId val="1393109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36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58270956"/>
        <c:axId val="54676557"/>
      </c:lineChart>
      <c:catAx>
        <c:axId val="582709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709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326966"/>
        <c:axId val="66724967"/>
      </c:lineChart>
      <c:catAx>
        <c:axId val="223269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69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537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77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55683498"/>
        <c:axId val="31389435"/>
      </c:lineChart>
      <c:catAx>
        <c:axId val="556834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834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575"/>
          <c:w val="0.97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069460"/>
        <c:axId val="59516277"/>
      </c:lineChart>
      <c:catAx>
        <c:axId val="140694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94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8444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35039880"/>
        <c:axId val="46923465"/>
      </c:lineChart>
      <c:catAx>
        <c:axId val="350398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988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80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13017980"/>
        <c:axId val="50052957"/>
      </c:lineChart>
      <c:catAx>
        <c:axId val="130179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79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430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60024198"/>
        <c:axId val="3346871"/>
      </c:lineChart>
      <c:catAx>
        <c:axId val="60024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41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21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4675"/>
          <c:w val="0.994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47823430"/>
        <c:axId val="27757687"/>
      </c:lineChart>
      <c:catAx>
        <c:axId val="478234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23430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92592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35585850"/>
        <c:axId val="51837195"/>
      </c:bar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85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029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平成18年9月入庫高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平成17年9月入庫高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0.6295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766,760トン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0.59075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805，316トン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</cdr:y>
    </cdr:from>
    <cdr:to>
      <cdr:x>0.97075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0.00575</cdr:y>
    </cdr:from>
    <cdr:to>
      <cdr:x>0.98225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0.00875</cdr:y>
    </cdr:from>
    <cdr:to>
      <cdr:x>0.9695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</cdr:x>
      <cdr:y>0.048</cdr:y>
    </cdr:from>
    <cdr:to>
      <cdr:x>0.98725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8391525" y="238125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0.55725</cdr:x>
      <cdr:y>0.33275</cdr:y>
    </cdr:from>
    <cdr:to>
      <cdr:x>0.69225</cdr:x>
      <cdr:y>0.37625</cdr:y>
    </cdr:to>
    <cdr:sp>
      <cdr:nvSpPr>
        <cdr:cNvPr id="2" name="TextBox 2"/>
        <cdr:cNvSpPr txBox="1">
          <a:spLocks noChangeArrowheads="1"/>
        </cdr:cNvSpPr>
      </cdr:nvSpPr>
      <cdr:spPr>
        <a:xfrm>
          <a:off x="5381625" y="1666875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所管面積（12月末）</a:t>
          </a:r>
        </a:p>
      </cdr:txBody>
    </cdr:sp>
  </cdr:relSizeAnchor>
  <cdr:relSizeAnchor xmlns:cdr="http://schemas.openxmlformats.org/drawingml/2006/chartDrawing">
    <cdr:from>
      <cdr:x>0.45925</cdr:x>
      <cdr:y>0.7525</cdr:y>
    </cdr:from>
    <cdr:to>
      <cdr:x>0.56275</cdr:x>
      <cdr:y>0.796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37814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平均保管残高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</cdr:y>
    </cdr:from>
    <cdr:to>
      <cdr:x>0.97925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0.53825</cdr:y>
    </cdr:from>
    <cdr:to>
      <cdr:x>0.63025</cdr:x>
      <cdr:y>0.581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3907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1，134，555トン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0.525</cdr:y>
    </cdr:from>
    <cdr:to>
      <cdr:x>0.64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3336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1，095，835トン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85725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71975"/>
        <a:ext cx="3600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85725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71975"/>
        <a:ext cx="350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</cdr:y>
    </cdr:from>
    <cdr:to>
      <cdr:x>0.919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525" y="38100"/>
        <a:ext cx="96678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0.021</cdr:y>
    </cdr:from>
    <cdr:to>
      <cdr:x>0.99475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0.64925</cdr:y>
    </cdr:from>
    <cdr:to>
      <cdr:x>0.999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1638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0.9255</cdr:x>
      <cdr:y>0.51175</cdr:y>
    </cdr:from>
    <cdr:to>
      <cdr:x>0.999</cdr:x>
      <cdr:y>0.58325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0.9255</cdr:x>
      <cdr:y>0.54575</cdr:y>
    </cdr:from>
    <cdr:to>
      <cdr:x>0.999</cdr:x>
      <cdr:y>0.61725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0.72275</cdr:x>
      <cdr:y>0.47475</cdr:y>
    </cdr:from>
    <cdr:to>
      <cdr:x>0.79625</cdr:x>
      <cdr:y>0.54625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9725" y="1200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0.9955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5146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</cdr:y>
    </cdr:from>
    <cdr:to>
      <cdr:x>0.9885</cdr:x>
      <cdr:y>0.079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0.9255</cdr:x>
      <cdr:y>0.5805</cdr:y>
    </cdr:from>
    <cdr:to>
      <cdr:x>0.999</cdr:x>
      <cdr:y>0.652</cdr:y>
    </cdr:to>
    <cdr:sp>
      <cdr:nvSpPr>
        <cdr:cNvPr id="7" name="TextBox 7"/>
        <cdr:cNvSpPr txBox="1">
          <a:spLocks noChangeArrowheads="1"/>
        </cdr:cNvSpPr>
      </cdr:nvSpPr>
      <cdr:spPr>
        <a:xfrm>
          <a:off x="6943725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0.59125</cdr:y>
    </cdr:from>
    <cdr:to>
      <cdr:x>1</cdr:x>
      <cdr:y>0.656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0.72575</cdr:x>
      <cdr:y>0.5285</cdr:y>
    </cdr:from>
    <cdr:to>
      <cdr:x>0.79925</cdr:x>
      <cdr:y>0.59325</cdr:y>
    </cdr:to>
    <cdr:sp>
      <cdr:nvSpPr>
        <cdr:cNvPr id="2" name="TextBox 2"/>
        <cdr:cNvSpPr txBox="1">
          <a:spLocks noChangeArrowheads="1"/>
        </cdr:cNvSpPr>
      </cdr:nvSpPr>
      <cdr:spPr>
        <a:xfrm>
          <a:off x="5457825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0.927</cdr:x>
      <cdr:y>0.42925</cdr:y>
    </cdr:from>
    <cdr:to>
      <cdr:x>1</cdr:x>
      <cdr:y>0.494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190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0.927</cdr:x>
      <cdr:y>0.49275</cdr:y>
    </cdr:from>
    <cdr:to>
      <cdr:x>1</cdr:x>
      <cdr:y>0.5575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371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0.848</cdr:x>
      <cdr:y>0.025</cdr:y>
    </cdr:from>
    <cdr:to>
      <cdr:x>0.9745</cdr:x>
      <cdr:y>0.09675</cdr:y>
    </cdr:to>
    <cdr:sp>
      <cdr:nvSpPr>
        <cdr:cNvPr id="5" name="TextBox 5"/>
        <cdr:cNvSpPr txBox="1">
          <a:spLocks noChangeArrowheads="1"/>
        </cdr:cNvSpPr>
      </cdr:nvSpPr>
      <cdr:spPr>
        <a:xfrm>
          <a:off x="6372225" y="666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0.65475</cdr:y>
    </cdr:from>
    <cdr:to>
      <cdr:x>1</cdr:x>
      <cdr:y>0.7195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819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0.52625</cdr:y>
    </cdr:from>
    <cdr:to>
      <cdr:x>0.99275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476375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0.9205</cdr:x>
      <cdr:y>0.4</cdr:y>
    </cdr:from>
    <cdr:to>
      <cdr:x>0.99375</cdr:x>
      <cdr:y>0.4645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1239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0.9205</cdr:x>
      <cdr:y>0.4635</cdr:y>
    </cdr:from>
    <cdr:to>
      <cdr:x>0.99375</cdr:x>
      <cdr:y>0.528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0.73025</cdr:x>
      <cdr:y>0.354</cdr:y>
    </cdr:from>
    <cdr:to>
      <cdr:x>0.8035</cdr:x>
      <cdr:y>0.4185</cdr:y>
    </cdr:to>
    <cdr:sp>
      <cdr:nvSpPr>
        <cdr:cNvPr id="4" name="TextBox 4"/>
        <cdr:cNvSpPr txBox="1">
          <a:spLocks noChangeArrowheads="1"/>
        </cdr:cNvSpPr>
      </cdr:nvSpPr>
      <cdr:spPr>
        <a:xfrm>
          <a:off x="5495925" y="990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0.87275</cdr:y>
    </cdr:from>
    <cdr:to>
      <cdr:x>1</cdr:x>
      <cdr:y>0.93725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447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0.021</cdr:y>
    </cdr:from>
    <cdr:to>
      <cdr:x>0.98425</cdr:x>
      <cdr:y>0.09225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5715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0.37225</cdr:y>
    </cdr:from>
    <cdr:to>
      <cdr:x>1</cdr:x>
      <cdr:y>0.43675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038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05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0.92725</cdr:x>
      <cdr:y>0.6655</cdr:y>
    </cdr:from>
    <cdr:to>
      <cdr:x>0.99575</cdr:x>
      <cdr:y>0.7285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0.92125</cdr:y>
    </cdr:from>
    <cdr:to>
      <cdr:x>1</cdr:x>
      <cdr:y>0.98425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0.57</cdr:y>
    </cdr:from>
    <cdr:to>
      <cdr:x>0.804</cdr:x>
      <cdr:y>0.633</cdr:y>
    </cdr:to>
    <cdr:sp>
      <cdr:nvSpPr>
        <cdr:cNvPr id="3" name="TextBox 3"/>
        <cdr:cNvSpPr txBox="1">
          <a:spLocks noChangeArrowheads="1"/>
        </cdr:cNvSpPr>
      </cdr:nvSpPr>
      <cdr:spPr>
        <a:xfrm>
          <a:off x="5486400" y="1638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0.931</cdr:x>
      <cdr:y>0.51225</cdr:y>
    </cdr:from>
    <cdr:to>
      <cdr:x>1</cdr:x>
      <cdr:y>0.57175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4668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0.92725</cdr:x>
      <cdr:y>0.60775</cdr:y>
    </cdr:from>
    <cdr:to>
      <cdr:x>0.997</cdr:x>
      <cdr:y>0.684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174307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0.8635</cdr:x>
      <cdr:y>0.01725</cdr:y>
    </cdr:from>
    <cdr:to>
      <cdr:x>1</cdr:x>
      <cdr:y>0.0935</cdr:y>
    </cdr:to>
    <cdr:sp>
      <cdr:nvSpPr>
        <cdr:cNvPr id="6" name="TextBox 6"/>
        <cdr:cNvSpPr txBox="1">
          <a:spLocks noChangeArrowheads="1"/>
        </cdr:cNvSpPr>
      </cdr:nvSpPr>
      <cdr:spPr>
        <a:xfrm>
          <a:off x="6486525" y="47625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0.9265</cdr:x>
      <cdr:y>0.57</cdr:y>
    </cdr:from>
    <cdr:to>
      <cdr:x>1</cdr:x>
      <cdr:y>0.633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38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0.53675</cdr:y>
    </cdr:from>
    <cdr:to>
      <cdr:x>0.9965</cdr:x>
      <cdr:y>0.60475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0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0.75125</cdr:y>
    </cdr:from>
    <cdr:to>
      <cdr:x>1</cdr:x>
      <cdr:y>0.81925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19907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0.5335</cdr:y>
    </cdr:from>
    <cdr:to>
      <cdr:x>0.7965</cdr:x>
      <cdr:y>0.6015</cdr:y>
    </cdr:to>
    <cdr:sp>
      <cdr:nvSpPr>
        <cdr:cNvPr id="3" name="TextBox 3"/>
        <cdr:cNvSpPr txBox="1">
          <a:spLocks noChangeArrowheads="1"/>
        </cdr:cNvSpPr>
      </cdr:nvSpPr>
      <cdr:spPr>
        <a:xfrm>
          <a:off x="5448300" y="14097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0.913</cdr:x>
      <cdr:y>0.64475</cdr:y>
    </cdr:from>
    <cdr:to>
      <cdr:x>0.98625</cdr:x>
      <cdr:y>0.71275</cdr:y>
    </cdr:to>
    <cdr:sp>
      <cdr:nvSpPr>
        <cdr:cNvPr id="4" name="TextBox 4"/>
        <cdr:cNvSpPr txBox="1">
          <a:spLocks noChangeArrowheads="1"/>
        </cdr:cNvSpPr>
      </cdr:nvSpPr>
      <cdr:spPr>
        <a:xfrm>
          <a:off x="6877050" y="1704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0.913</cdr:x>
      <cdr:y>0.71125</cdr:y>
    </cdr:from>
    <cdr:to>
      <cdr:x>0.98625</cdr:x>
      <cdr:y>0.77925</cdr:y>
    </cdr:to>
    <cdr:sp>
      <cdr:nvSpPr>
        <cdr:cNvPr id="5" name="TextBox 5"/>
        <cdr:cNvSpPr txBox="1">
          <a:spLocks noChangeArrowheads="1"/>
        </cdr:cNvSpPr>
      </cdr:nvSpPr>
      <cdr:spPr>
        <a:xfrm>
          <a:off x="6877050" y="18859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0.8695</cdr:x>
      <cdr:y>0</cdr:y>
    </cdr:from>
    <cdr:to>
      <cdr:x>0.996</cdr:x>
      <cdr:y>0.07525</cdr:y>
    </cdr:to>
    <cdr:sp>
      <cdr:nvSpPr>
        <cdr:cNvPr id="6" name="TextBox 6"/>
        <cdr:cNvSpPr txBox="1">
          <a:spLocks noChangeArrowheads="1"/>
        </cdr:cNvSpPr>
      </cdr:nvSpPr>
      <cdr:spPr>
        <a:xfrm>
          <a:off x="6543675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0.913</cdr:x>
      <cdr:y>0.6</cdr:y>
    </cdr:from>
    <cdr:to>
      <cdr:x>0.98625</cdr:x>
      <cdr:y>0.668</cdr:y>
    </cdr:to>
    <cdr:sp>
      <cdr:nvSpPr>
        <cdr:cNvPr id="7" name="TextBox 7"/>
        <cdr:cNvSpPr txBox="1">
          <a:spLocks noChangeArrowheads="1"/>
        </cdr:cNvSpPr>
      </cdr:nvSpPr>
      <cdr:spPr>
        <a:xfrm>
          <a:off x="6877050" y="1590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２,０２６,８７２㎡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平成１8年9月所管面積（1～3類）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0.95325</cdr:x>
      <cdr:y>0.72425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7134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0.95325</cdr:x>
      <cdr:y>0.5185</cdr:y>
    </cdr:from>
    <cdr:to>
      <cdr:x>1</cdr:x>
      <cdr:y>0.58225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466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0.95325</cdr:x>
      <cdr:y>0.592</cdr:y>
    </cdr:from>
    <cdr:to>
      <cdr:x>1</cdr:x>
      <cdr:y>0.65575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34225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0.74325</cdr:x>
      <cdr:y>0.6825</cdr:y>
    </cdr:from>
    <cdr:to>
      <cdr:x>0.817</cdr:x>
      <cdr:y>0.74625</cdr:y>
    </cdr:to>
    <cdr:sp>
      <cdr:nvSpPr>
        <cdr:cNvPr id="4" name="TextBox 4"/>
        <cdr:cNvSpPr txBox="1">
          <a:spLocks noChangeArrowheads="1"/>
        </cdr:cNvSpPr>
      </cdr:nvSpPr>
      <cdr:spPr>
        <a:xfrm>
          <a:off x="5562600" y="1933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0.997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58075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0.0315</cdr:y>
    </cdr:from>
    <cdr:to>
      <cdr:x>1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5817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0.95325</cdr:x>
      <cdr:y>0.655</cdr:y>
    </cdr:from>
    <cdr:to>
      <cdr:x>1</cdr:x>
      <cdr:y>0.71875</cdr:y>
    </cdr:to>
    <cdr:sp>
      <cdr:nvSpPr>
        <cdr:cNvPr id="7" name="TextBox 7"/>
        <cdr:cNvSpPr txBox="1">
          <a:spLocks noChangeArrowheads="1"/>
        </cdr:cNvSpPr>
      </cdr:nvSpPr>
      <cdr:spPr>
        <a:xfrm>
          <a:off x="7134225" y="1857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0.02525</cdr:y>
    </cdr:from>
    <cdr:to>
      <cdr:x>1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</cdr:x>
      <cdr:y>0.55725</cdr:y>
    </cdr:from>
    <cdr:to>
      <cdr:x>1</cdr:x>
      <cdr:y>0.6235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514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0.62225</cdr:y>
    </cdr:from>
    <cdr:to>
      <cdr:x>0.789</cdr:x>
      <cdr:y>0.6885</cdr:y>
    </cdr:to>
    <cdr:sp>
      <cdr:nvSpPr>
        <cdr:cNvPr id="6" name="TextBox 6"/>
        <cdr:cNvSpPr txBox="1">
          <a:spLocks noChangeArrowheads="1"/>
        </cdr:cNvSpPr>
      </cdr:nvSpPr>
      <cdr:spPr>
        <a:xfrm>
          <a:off x="5457825" y="16954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0.92725</cdr:x>
      <cdr:y>0.62225</cdr:y>
    </cdr:from>
    <cdr:to>
      <cdr:x>0.995</cdr:x>
      <cdr:y>0.6885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0.933</cdr:x>
      <cdr:y>0.6615</cdr:y>
    </cdr:from>
    <cdr:to>
      <cdr:x>1</cdr:x>
      <cdr:y>0.72775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0.92725</cdr:x>
      <cdr:y>0.7085</cdr:y>
    </cdr:from>
    <cdr:to>
      <cdr:x>0.9975</cdr:x>
      <cdr:y>0.77475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1933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0.00375</cdr:y>
    </cdr:from>
    <cdr:to>
      <cdr:x>0.988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0.99575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7652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0.96425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5908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0.7215</cdr:x>
      <cdr:y>0.52175</cdr:y>
    </cdr:from>
    <cdr:to>
      <cdr:x>0.78925</cdr:x>
      <cdr:y>0.589</cdr:y>
    </cdr:to>
    <cdr:sp>
      <cdr:nvSpPr>
        <cdr:cNvPr id="4" name="TextBox 4"/>
        <cdr:cNvSpPr txBox="1">
          <a:spLocks noChangeArrowheads="1"/>
        </cdr:cNvSpPr>
      </cdr:nvSpPr>
      <cdr:spPr>
        <a:xfrm>
          <a:off x="5476875" y="1400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0.91075</cdr:x>
      <cdr:y>0.47625</cdr:y>
    </cdr:from>
    <cdr:to>
      <cdr:x>1</cdr:x>
      <cdr:y>0.5435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2763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0.94175</cdr:x>
      <cdr:y>0.546</cdr:y>
    </cdr:from>
    <cdr:to>
      <cdr:x>1</cdr:x>
      <cdr:y>0.61325</cdr:y>
    </cdr:to>
    <cdr:sp>
      <cdr:nvSpPr>
        <cdr:cNvPr id="6" name="TextBox 6"/>
        <cdr:cNvSpPr txBox="1">
          <a:spLocks noChangeArrowheads="1"/>
        </cdr:cNvSpPr>
      </cdr:nvSpPr>
      <cdr:spPr>
        <a:xfrm>
          <a:off x="7153275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0.937</cdr:x>
      <cdr:y>0.6165</cdr:y>
    </cdr:from>
    <cdr:to>
      <cdr:x>1</cdr:x>
      <cdr:y>0.68375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0.03225</cdr:y>
    </cdr:from>
    <cdr:to>
      <cdr:x>1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0.94875</cdr:x>
      <cdr:y>0.6255</cdr:y>
    </cdr:from>
    <cdr:to>
      <cdr:x>1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17145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0.63725</cdr:y>
    </cdr:from>
    <cdr:to>
      <cdr:x>0.80325</cdr:x>
      <cdr:y>0.703</cdr:y>
    </cdr:to>
    <cdr:sp>
      <cdr:nvSpPr>
        <cdr:cNvPr id="4" name="TextBox 4"/>
        <cdr:cNvSpPr txBox="1">
          <a:spLocks noChangeArrowheads="1"/>
        </cdr:cNvSpPr>
      </cdr:nvSpPr>
      <cdr:spPr>
        <a:xfrm>
          <a:off x="5591175" y="1752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0.94975</cdr:x>
      <cdr:y>0.67925</cdr:y>
    </cdr:from>
    <cdr:to>
      <cdr:x>1</cdr:x>
      <cdr:y>0.745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0.94975</cdr:x>
      <cdr:y>0.7865</cdr:y>
    </cdr:from>
    <cdr:to>
      <cdr:x>1</cdr:x>
      <cdr:y>0.85225</cdr:y>
    </cdr:to>
    <cdr:sp>
      <cdr:nvSpPr>
        <cdr:cNvPr id="6" name="TextBox 6"/>
        <cdr:cNvSpPr txBox="1">
          <a:spLocks noChangeArrowheads="1"/>
        </cdr:cNvSpPr>
      </cdr:nvSpPr>
      <cdr:spPr>
        <a:xfrm>
          <a:off x="7219950" y="2162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0.94875</cdr:x>
      <cdr:y>0.749</cdr:y>
    </cdr:from>
    <cdr:to>
      <cdr:x>1</cdr:x>
      <cdr:y>0.81475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2057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0.59875</cdr:y>
    </cdr:from>
    <cdr:to>
      <cdr:x>1</cdr:x>
      <cdr:y>0.666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0.9325</cdr:x>
      <cdr:y>0.46</cdr:y>
    </cdr:from>
    <cdr:to>
      <cdr:x>1</cdr:x>
      <cdr:y>0.52725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238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0.71975</cdr:x>
      <cdr:y>0.66425</cdr:y>
    </cdr:from>
    <cdr:to>
      <cdr:x>0.788</cdr:x>
      <cdr:y>0.7315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1781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0.9325</cdr:x>
      <cdr:y>0.65725</cdr:y>
    </cdr:from>
    <cdr:to>
      <cdr:x>1</cdr:x>
      <cdr:y>0.7245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0.86375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4960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0.5325</cdr:y>
    </cdr:from>
    <cdr:to>
      <cdr:x>1</cdr:x>
      <cdr:y>0.59975</cdr:y>
    </cdr:to>
    <cdr:sp>
      <cdr:nvSpPr>
        <cdr:cNvPr id="7" name="TextBox 7"/>
        <cdr:cNvSpPr txBox="1">
          <a:spLocks noChangeArrowheads="1"/>
        </cdr:cNvSpPr>
      </cdr:nvSpPr>
      <cdr:spPr>
        <a:xfrm>
          <a:off x="7010400" y="1428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0.8465</cdr:x>
      <cdr:y>0.02575</cdr:y>
    </cdr:from>
    <cdr:to>
      <cdr:x>0.99075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0.93175</cdr:x>
      <cdr:y>0.652</cdr:y>
    </cdr:from>
    <cdr:to>
      <cdr:x>1</cdr:x>
      <cdr:y>0.7195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0.93175</cdr:x>
      <cdr:y>0.50175</cdr:y>
    </cdr:from>
    <cdr:to>
      <cdr:x>1</cdr:x>
      <cdr:y>0.56925</cdr:y>
    </cdr:to>
    <cdr:sp>
      <cdr:nvSpPr>
        <cdr:cNvPr id="3" name="TextBox 3"/>
        <cdr:cNvSpPr txBox="1">
          <a:spLocks noChangeArrowheads="1"/>
        </cdr:cNvSpPr>
      </cdr:nvSpPr>
      <cdr:spPr>
        <a:xfrm>
          <a:off x="7010400" y="1343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0.72725</cdr:x>
      <cdr:y>0.678</cdr:y>
    </cdr:from>
    <cdr:to>
      <cdr:x>0.80075</cdr:x>
      <cdr:y>0.7455</cdr:y>
    </cdr:to>
    <cdr:sp>
      <cdr:nvSpPr>
        <cdr:cNvPr id="4" name="TextBox 4"/>
        <cdr:cNvSpPr txBox="1">
          <a:spLocks noChangeArrowheads="1"/>
        </cdr:cNvSpPr>
      </cdr:nvSpPr>
      <cdr:spPr>
        <a:xfrm>
          <a:off x="5467350" y="1819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0.93175</cdr:x>
      <cdr:y>0.568</cdr:y>
    </cdr:from>
    <cdr:to>
      <cdr:x>1</cdr:x>
      <cdr:y>0.6355</cdr:y>
    </cdr:to>
    <cdr:sp>
      <cdr:nvSpPr>
        <cdr:cNvPr id="5" name="TextBox 5"/>
        <cdr:cNvSpPr txBox="1">
          <a:spLocks noChangeArrowheads="1"/>
        </cdr:cNvSpPr>
      </cdr:nvSpPr>
      <cdr:spPr>
        <a:xfrm>
          <a:off x="7010400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0.93175</cdr:x>
      <cdr:y>0.6155</cdr:y>
    </cdr:from>
    <cdr:to>
      <cdr:x>1</cdr:x>
      <cdr:y>0.683</cdr:y>
    </cdr:to>
    <cdr:sp>
      <cdr:nvSpPr>
        <cdr:cNvPr id="7" name="TextBox 7"/>
        <cdr:cNvSpPr txBox="1">
          <a:spLocks noChangeArrowheads="1"/>
        </cdr:cNvSpPr>
      </cdr:nvSpPr>
      <cdr:spPr>
        <a:xfrm>
          <a:off x="7010400" y="1647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</cdr:x>
      <cdr:y>0.6185</cdr:y>
    </cdr:from>
    <cdr:to>
      <cdr:x>1</cdr:x>
      <cdr:y>0.68325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0.94425</cdr:x>
      <cdr:y>0.6865</cdr:y>
    </cdr:from>
    <cdr:to>
      <cdr:x>1</cdr:x>
      <cdr:y>0.75125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9145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0.934</cdr:x>
      <cdr:y>0.7165</cdr:y>
    </cdr:from>
    <cdr:to>
      <cdr:x>1</cdr:x>
      <cdr:y>0.7985</cdr:y>
    </cdr:to>
    <cdr:sp>
      <cdr:nvSpPr>
        <cdr:cNvPr id="5" name="TextBox 5"/>
        <cdr:cNvSpPr txBox="1">
          <a:spLocks noChangeArrowheads="1"/>
        </cdr:cNvSpPr>
      </cdr:nvSpPr>
      <cdr:spPr>
        <a:xfrm>
          <a:off x="7029450" y="1990725"/>
          <a:ext cx="628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0.733</cdr:x>
      <cdr:y>0.64925</cdr:y>
    </cdr:from>
    <cdr:to>
      <cdr:x>0.80625</cdr:x>
      <cdr:y>0.714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1809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0.64925</cdr:y>
    </cdr:from>
    <cdr:to>
      <cdr:x>1</cdr:x>
      <cdr:y>0.714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0.4805</cdr:y>
    </cdr:from>
    <cdr:to>
      <cdr:x>1</cdr:x>
      <cdr:y>0.5465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314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0.60925</cdr:y>
    </cdr:from>
    <cdr:to>
      <cdr:x>1</cdr:x>
      <cdr:y>0.67175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6668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0.716</cdr:x>
      <cdr:y>0.48375</cdr:y>
    </cdr:from>
    <cdr:to>
      <cdr:x>0.781</cdr:x>
      <cdr:y>0.56025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0.92675</cdr:x>
      <cdr:y>0.67725</cdr:y>
    </cdr:from>
    <cdr:to>
      <cdr:x>0.99925</cdr:x>
      <cdr:y>0.74325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0" y="1857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0.7715</cdr:x>
      <cdr:y>1</cdr:y>
    </cdr:from>
    <cdr:to>
      <cdr:x>0.7815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586740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0.85725</cdr:x>
      <cdr:y>0</cdr:y>
    </cdr:from>
    <cdr:to>
      <cdr:x>1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5151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0.5445</cdr:y>
    </cdr:from>
    <cdr:to>
      <cdr:x>1</cdr:x>
      <cdr:y>0.6105</cdr:y>
    </cdr:to>
    <cdr:sp>
      <cdr:nvSpPr>
        <cdr:cNvPr id="8" name="TextBox 8"/>
        <cdr:cNvSpPr txBox="1">
          <a:spLocks noChangeArrowheads="1"/>
        </cdr:cNvSpPr>
      </cdr:nvSpPr>
      <cdr:spPr>
        <a:xfrm>
          <a:off x="7096125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0.452</cdr:y>
    </cdr:from>
    <cdr:to>
      <cdr:x>1</cdr:x>
      <cdr:y>0.5175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247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0.9865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0.72075</cdr:x>
      <cdr:y>0.53725</cdr:y>
    </cdr:from>
    <cdr:to>
      <cdr:x>0.78825</cdr:x>
      <cdr:y>0.60275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1476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0.92775</cdr:x>
      <cdr:y>0.51575</cdr:y>
    </cdr:from>
    <cdr:to>
      <cdr:x>1</cdr:x>
      <cdr:y>0.58125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0.92775</cdr:x>
      <cdr:y>0.58025</cdr:y>
    </cdr:from>
    <cdr:to>
      <cdr:x>0.99525</cdr:x>
      <cdr:y>0.64575</cdr:y>
    </cdr:to>
    <cdr:sp>
      <cdr:nvSpPr>
        <cdr:cNvPr id="5" name="TextBox 5"/>
        <cdr:cNvSpPr txBox="1">
          <a:spLocks noChangeArrowheads="1"/>
        </cdr:cNvSpPr>
      </cdr:nvSpPr>
      <cdr:spPr>
        <a:xfrm>
          <a:off x="7058025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0.85775</cdr:x>
      <cdr:y>0.01775</cdr:y>
    </cdr:from>
    <cdr:to>
      <cdr:x>1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5246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0.93625</cdr:x>
      <cdr:y>0.6795</cdr:y>
    </cdr:from>
    <cdr:to>
      <cdr:x>1</cdr:x>
      <cdr:y>0.745</cdr:y>
    </cdr:to>
    <cdr:sp>
      <cdr:nvSpPr>
        <cdr:cNvPr id="7" name="TextBox 7"/>
        <cdr:cNvSpPr txBox="1">
          <a:spLocks noChangeArrowheads="1"/>
        </cdr:cNvSpPr>
      </cdr:nvSpPr>
      <cdr:spPr>
        <a:xfrm>
          <a:off x="712470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0.442</cdr:y>
    </cdr:from>
    <cdr:to>
      <cdr:x>1</cdr:x>
      <cdr:y>0.50675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28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0.775</cdr:x>
      <cdr:y>0.22975</cdr:y>
    </cdr:from>
    <cdr:to>
      <cdr:x>0.8725</cdr:x>
      <cdr:y>0.2945</cdr:y>
    </cdr:to>
    <cdr:sp>
      <cdr:nvSpPr>
        <cdr:cNvPr id="2" name="TextBox 2"/>
        <cdr:cNvSpPr txBox="1">
          <a:spLocks noChangeArrowheads="1"/>
        </cdr:cNvSpPr>
      </cdr:nvSpPr>
      <cdr:spPr>
        <a:xfrm>
          <a:off x="5895975" y="63817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0.94475</cdr:x>
      <cdr:y>0.51025</cdr:y>
    </cdr:from>
    <cdr:to>
      <cdr:x>1</cdr:x>
      <cdr:y>0.575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81850" y="1428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0.9495</cdr:x>
      <cdr:y>0.5775</cdr:y>
    </cdr:from>
    <cdr:to>
      <cdr:x>1</cdr:x>
      <cdr:y>0.64225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0.7465</cdr:x>
      <cdr:y>0.319</cdr:y>
    </cdr:from>
    <cdr:to>
      <cdr:x>0.814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5676900" y="885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0.87625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0.9495</cdr:x>
      <cdr:y>0.34475</cdr:y>
    </cdr:from>
    <cdr:to>
      <cdr:x>1</cdr:x>
      <cdr:y>0.4095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962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0.344</cdr:y>
    </cdr:from>
    <cdr:to>
      <cdr:x>1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962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0.40675</cdr:y>
    </cdr:from>
    <cdr:to>
      <cdr:x>1</cdr:x>
      <cdr:y>0.4715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133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0.9325</cdr:x>
      <cdr:y>0.47025</cdr:y>
    </cdr:from>
    <cdr:to>
      <cdr:x>1</cdr:x>
      <cdr:y>0.535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1314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0.72925</cdr:x>
      <cdr:y>0.288</cdr:y>
    </cdr:from>
    <cdr:to>
      <cdr:x>0.8025</cdr:x>
      <cdr:y>0.34925</cdr:y>
    </cdr:to>
    <cdr:sp>
      <cdr:nvSpPr>
        <cdr:cNvPr id="4" name="TextBox 4"/>
        <cdr:cNvSpPr txBox="1">
          <a:spLocks noChangeArrowheads="1"/>
        </cdr:cNvSpPr>
      </cdr:nvSpPr>
      <cdr:spPr>
        <a:xfrm>
          <a:off x="5505450" y="80010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0.00325</cdr:y>
    </cdr:from>
    <cdr:to>
      <cdr:x>0.99125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4008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0.28075</cdr:y>
    </cdr:from>
    <cdr:to>
      <cdr:x>1</cdr:x>
      <cdr:y>0.3455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781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0.533</cdr:y>
    </cdr:from>
    <cdr:to>
      <cdr:x>1</cdr:x>
      <cdr:y>0.601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0.93225</cdr:x>
      <cdr:y>0.59975</cdr:y>
    </cdr:from>
    <cdr:to>
      <cdr:x>1</cdr:x>
      <cdr:y>0.66775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590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0.731</cdr:x>
      <cdr:y>0.522</cdr:y>
    </cdr:from>
    <cdr:to>
      <cdr:x>0.80425</cdr:x>
      <cdr:y>0.60075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13811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0.64075</cdr:y>
    </cdr:from>
    <cdr:to>
      <cdr:x>1</cdr:x>
      <cdr:y>0.70875</cdr:y>
    </cdr:to>
    <cdr:sp>
      <cdr:nvSpPr>
        <cdr:cNvPr id="4" name="TextBox 4"/>
        <cdr:cNvSpPr txBox="1">
          <a:spLocks noChangeArrowheads="1"/>
        </cdr:cNvSpPr>
      </cdr:nvSpPr>
      <cdr:spPr>
        <a:xfrm>
          <a:off x="703897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0.68125</cdr:y>
    </cdr:from>
    <cdr:to>
      <cdr:x>1</cdr:x>
      <cdr:y>0.74925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0.8415</cdr:x>
      <cdr:y>0</cdr:y>
    </cdr:from>
    <cdr:to>
      <cdr:x>0.98525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531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0.40875</cdr:y>
    </cdr:from>
    <cdr:to>
      <cdr:x>1</cdr:x>
      <cdr:y>0.473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1143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0.498</cdr:y>
    </cdr:from>
    <cdr:to>
      <cdr:x>1</cdr:x>
      <cdr:y>0.56225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1400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0.56475</cdr:y>
    </cdr:from>
    <cdr:to>
      <cdr:x>1</cdr:x>
      <cdr:y>0.629</cdr:y>
    </cdr:to>
    <cdr:sp>
      <cdr:nvSpPr>
        <cdr:cNvPr id="3" name="TextBox 3"/>
        <cdr:cNvSpPr txBox="1">
          <a:spLocks noChangeArrowheads="1"/>
        </cdr:cNvSpPr>
      </cdr:nvSpPr>
      <cdr:spPr>
        <a:xfrm>
          <a:off x="7172325" y="1590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0.7345</cdr:x>
      <cdr:y>0.36075</cdr:y>
    </cdr:from>
    <cdr:to>
      <cdr:x>0.8025</cdr:x>
      <cdr:y>0.425</cdr:y>
    </cdr:to>
    <cdr:sp>
      <cdr:nvSpPr>
        <cdr:cNvPr id="4" name="TextBox 4"/>
        <cdr:cNvSpPr txBox="1">
          <a:spLocks noChangeArrowheads="1"/>
        </cdr:cNvSpPr>
      </cdr:nvSpPr>
      <cdr:spPr>
        <a:xfrm>
          <a:off x="5553075" y="1009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0.3385</cdr:y>
    </cdr:from>
    <cdr:to>
      <cdr:x>1</cdr:x>
      <cdr:y>0.40275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952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0.87175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913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0.0105</cdr:y>
    </cdr:from>
    <cdr:to>
      <cdr:x>0.98125</cdr:x>
      <cdr:y>0.08225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285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0.59475</cdr:y>
    </cdr:from>
    <cdr:to>
      <cdr:x>1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0.59475</cdr:y>
    </cdr:from>
    <cdr:to>
      <cdr:x>1</cdr:x>
      <cdr:y>0.6595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1657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0.72725</cdr:x>
      <cdr:y>0.697</cdr:y>
    </cdr:from>
    <cdr:to>
      <cdr:x>0.79575</cdr:x>
      <cdr:y>0.76175</cdr:y>
    </cdr:to>
    <cdr:sp>
      <cdr:nvSpPr>
        <cdr:cNvPr id="5" name="TextBox 5"/>
        <cdr:cNvSpPr txBox="1">
          <a:spLocks noChangeArrowheads="1"/>
        </cdr:cNvSpPr>
      </cdr:nvSpPr>
      <cdr:spPr>
        <a:xfrm>
          <a:off x="544830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0.634</cdr:y>
    </cdr:from>
    <cdr:to>
      <cdr:x>1</cdr:x>
      <cdr:y>0.69875</cdr:y>
    </cdr:to>
    <cdr:sp>
      <cdr:nvSpPr>
        <cdr:cNvPr id="6" name="TextBox 6"/>
        <cdr:cNvSpPr txBox="1">
          <a:spLocks noChangeArrowheads="1"/>
        </cdr:cNvSpPr>
      </cdr:nvSpPr>
      <cdr:spPr>
        <a:xfrm>
          <a:off x="6981825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0.722</cdr:y>
    </cdr:from>
    <cdr:to>
      <cdr:x>1</cdr:x>
      <cdr:y>0.78675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2009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0.93225</cdr:x>
      <cdr:y>0.68275</cdr:y>
    </cdr:from>
    <cdr:to>
      <cdr:x>1</cdr:x>
      <cdr:y>0.7475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</cdr:y>
    </cdr:from>
    <cdr:to>
      <cdr:x>1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0.93125</cdr:x>
      <cdr:y>0.5975</cdr:y>
    </cdr:from>
    <cdr:to>
      <cdr:x>1</cdr:x>
      <cdr:y>0.6595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0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0.95175</cdr:x>
      <cdr:y>0.96575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28194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0.7235</cdr:x>
      <cdr:y>0.6915</cdr:y>
    </cdr:from>
    <cdr:to>
      <cdr:x>0.7925</cdr:x>
      <cdr:y>0.7535</cdr:y>
    </cdr:to>
    <cdr:sp>
      <cdr:nvSpPr>
        <cdr:cNvPr id="4" name="TextBox 4"/>
        <cdr:cNvSpPr txBox="1">
          <a:spLocks noChangeArrowheads="1"/>
        </cdr:cNvSpPr>
      </cdr:nvSpPr>
      <cdr:spPr>
        <a:xfrm>
          <a:off x="5400675" y="2019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0.93125</cdr:x>
      <cdr:y>0.6915</cdr:y>
    </cdr:from>
    <cdr:to>
      <cdr:x>1</cdr:x>
      <cdr:y>0.7535</cdr:y>
    </cdr:to>
    <cdr:sp>
      <cdr:nvSpPr>
        <cdr:cNvPr id="5" name="TextBox 5"/>
        <cdr:cNvSpPr txBox="1">
          <a:spLocks noChangeArrowheads="1"/>
        </cdr:cNvSpPr>
      </cdr:nvSpPr>
      <cdr:spPr>
        <a:xfrm>
          <a:off x="6953250" y="2019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0.93125</cdr:x>
      <cdr:y>0.738</cdr:y>
    </cdr:from>
    <cdr:to>
      <cdr:x>1</cdr:x>
      <cdr:y>0.8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0" y="2152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0.93125</cdr:x>
      <cdr:y>0.644</cdr:y>
    </cdr:from>
    <cdr:to>
      <cdr:x>1</cdr:x>
      <cdr:y>0.706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0.0395</cdr:y>
    </cdr:from>
    <cdr:to>
      <cdr:x>1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0.949</cdr:x>
      <cdr:y>0.544</cdr:y>
    </cdr:from>
    <cdr:to>
      <cdr:x>1</cdr:x>
      <cdr:y>0.61025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0.93825</cdr:x>
      <cdr:y>0.59025</cdr:y>
    </cdr:from>
    <cdr:to>
      <cdr:x>1</cdr:x>
      <cdr:y>0.6565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0.65975</cdr:y>
    </cdr:from>
    <cdr:to>
      <cdr:x>1</cdr:x>
      <cdr:y>0.726</cdr:y>
    </cdr:to>
    <cdr:sp>
      <cdr:nvSpPr>
        <cdr:cNvPr id="5" name="TextBox 5"/>
        <cdr:cNvSpPr txBox="1">
          <a:spLocks noChangeArrowheads="1"/>
        </cdr:cNvSpPr>
      </cdr:nvSpPr>
      <cdr:spPr>
        <a:xfrm>
          <a:off x="7029450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0.743</cdr:x>
      <cdr:y>0.52075</cdr:y>
    </cdr:from>
    <cdr:to>
      <cdr:x>0.8115</cdr:x>
      <cdr:y>0.587</cdr:y>
    </cdr:to>
    <cdr:sp>
      <cdr:nvSpPr>
        <cdr:cNvPr id="6" name="TextBox 6"/>
        <cdr:cNvSpPr txBox="1">
          <a:spLocks noChangeArrowheads="1"/>
        </cdr:cNvSpPr>
      </cdr:nvSpPr>
      <cdr:spPr>
        <a:xfrm>
          <a:off x="5562600" y="1419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0.4745</cdr:y>
    </cdr:from>
    <cdr:to>
      <cdr:x>1</cdr:x>
      <cdr:y>0.54075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514350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0"/>
        <a:ext cx="74676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2" sqref="A2:H2"/>
    </sheetView>
  </sheetViews>
  <sheetFormatPr defaultColWidth="9.00390625" defaultRowHeight="13.5"/>
  <cols>
    <col min="1" max="1" width="9.625" style="322" customWidth="1"/>
    <col min="2" max="2" width="7.25390625" style="369" customWidth="1"/>
    <col min="3" max="3" width="9.625" style="328" customWidth="1"/>
    <col min="4" max="4" width="9.00390625" style="322" customWidth="1"/>
    <col min="5" max="5" width="20.00390625" style="322" bestFit="1" customWidth="1"/>
    <col min="6" max="6" width="18.625" style="322" customWidth="1"/>
    <col min="7" max="7" width="7.75390625" style="322" customWidth="1"/>
    <col min="8" max="8" width="2.375" style="322" customWidth="1"/>
    <col min="9" max="9" width="7.75390625" style="322" customWidth="1"/>
    <col min="10" max="16384" width="9.00390625" style="322" customWidth="1"/>
  </cols>
  <sheetData>
    <row r="1" spans="1:8" ht="21" customHeight="1">
      <c r="A1" s="318"/>
      <c r="B1" s="348"/>
      <c r="C1" s="320"/>
      <c r="D1" s="319"/>
      <c r="E1" s="319"/>
      <c r="F1" s="319"/>
      <c r="G1" s="319"/>
      <c r="H1" s="321"/>
    </row>
    <row r="2" spans="1:8" ht="24">
      <c r="A2" s="407" t="s">
        <v>220</v>
      </c>
      <c r="B2" s="408"/>
      <c r="C2" s="408"/>
      <c r="D2" s="408"/>
      <c r="E2" s="408"/>
      <c r="F2" s="408"/>
      <c r="G2" s="408"/>
      <c r="H2" s="409"/>
    </row>
    <row r="3" spans="1:8" ht="30" customHeight="1">
      <c r="A3" s="410" t="s">
        <v>256</v>
      </c>
      <c r="B3" s="408"/>
      <c r="C3" s="408"/>
      <c r="D3" s="408"/>
      <c r="E3" s="408"/>
      <c r="F3" s="408"/>
      <c r="G3" s="408"/>
      <c r="H3" s="409"/>
    </row>
    <row r="4" spans="1:8" ht="17.25">
      <c r="A4" s="173"/>
      <c r="B4" s="349"/>
      <c r="C4" s="324"/>
      <c r="D4" s="42"/>
      <c r="E4" s="42"/>
      <c r="F4" s="42"/>
      <c r="G4" s="42"/>
      <c r="H4" s="325"/>
    </row>
    <row r="5" spans="1:8" ht="17.25">
      <c r="A5" s="380"/>
      <c r="B5" s="381"/>
      <c r="C5" s="381"/>
      <c r="D5" s="381"/>
      <c r="E5" s="381"/>
      <c r="F5" s="381"/>
      <c r="G5" s="381"/>
      <c r="H5" s="382"/>
    </row>
    <row r="6" spans="1:8" ht="23.25" customHeight="1">
      <c r="A6" s="376"/>
      <c r="B6" s="378" t="s">
        <v>235</v>
      </c>
      <c r="C6" s="377"/>
      <c r="D6" s="379" t="s">
        <v>236</v>
      </c>
      <c r="E6" s="379"/>
      <c r="F6" s="323"/>
      <c r="G6" s="323"/>
      <c r="H6" s="325"/>
    </row>
    <row r="7" spans="1:8" s="333" customFormat="1" ht="16.5" customHeight="1">
      <c r="A7" s="329"/>
      <c r="B7" s="350">
        <v>1</v>
      </c>
      <c r="C7" s="340"/>
      <c r="D7" s="323" t="s">
        <v>216</v>
      </c>
      <c r="E7" s="323"/>
      <c r="F7" s="323"/>
      <c r="G7" s="331"/>
      <c r="H7" s="332"/>
    </row>
    <row r="8" spans="1:8" s="333" customFormat="1" ht="16.5" customHeight="1">
      <c r="A8" s="329"/>
      <c r="B8" s="351"/>
      <c r="C8" s="340"/>
      <c r="D8" s="323"/>
      <c r="E8" s="323"/>
      <c r="F8" s="323"/>
      <c r="G8" s="323"/>
      <c r="H8" s="332"/>
    </row>
    <row r="9" spans="1:8" s="333" customFormat="1" ht="16.5" customHeight="1">
      <c r="A9" s="329"/>
      <c r="B9" s="352">
        <v>2</v>
      </c>
      <c r="C9" s="340"/>
      <c r="D9" s="323" t="s">
        <v>217</v>
      </c>
      <c r="E9" s="323"/>
      <c r="F9" s="323"/>
      <c r="G9" s="331"/>
      <c r="H9" s="332"/>
    </row>
    <row r="10" spans="1:8" s="333" customFormat="1" ht="16.5" customHeight="1">
      <c r="A10" s="329"/>
      <c r="B10" s="351"/>
      <c r="C10" s="340"/>
      <c r="D10" s="323"/>
      <c r="E10" s="323"/>
      <c r="F10" s="323"/>
      <c r="G10" s="323"/>
      <c r="H10" s="332"/>
    </row>
    <row r="11" spans="1:8" s="333" customFormat="1" ht="16.5" customHeight="1">
      <c r="A11" s="329"/>
      <c r="B11" s="353">
        <v>3</v>
      </c>
      <c r="C11" s="340"/>
      <c r="D11" s="323" t="s">
        <v>218</v>
      </c>
      <c r="E11" s="323"/>
      <c r="F11" s="323"/>
      <c r="G11" s="331"/>
      <c r="H11" s="332"/>
    </row>
    <row r="12" spans="1:8" s="333" customFormat="1" ht="16.5" customHeight="1">
      <c r="A12" s="329"/>
      <c r="B12" s="351"/>
      <c r="C12" s="340"/>
      <c r="D12" s="323"/>
      <c r="E12" s="323"/>
      <c r="F12" s="323"/>
      <c r="G12" s="323"/>
      <c r="H12" s="332"/>
    </row>
    <row r="13" spans="1:8" s="333" customFormat="1" ht="16.5" customHeight="1">
      <c r="A13" s="329"/>
      <c r="B13" s="354">
        <v>4</v>
      </c>
      <c r="C13" s="340"/>
      <c r="D13" s="323" t="s">
        <v>219</v>
      </c>
      <c r="E13" s="323"/>
      <c r="F13" s="323"/>
      <c r="G13" s="331"/>
      <c r="H13" s="332"/>
    </row>
    <row r="14" spans="1:8" s="333" customFormat="1" ht="16.5" customHeight="1">
      <c r="A14" s="329"/>
      <c r="B14" s="351" t="s">
        <v>92</v>
      </c>
      <c r="C14" s="340"/>
      <c r="D14" s="323"/>
      <c r="E14" s="323"/>
      <c r="F14" s="323"/>
      <c r="G14" s="323"/>
      <c r="H14" s="332"/>
    </row>
    <row r="15" spans="1:8" s="333" customFormat="1" ht="16.5" customHeight="1">
      <c r="A15" s="329"/>
      <c r="B15" s="355">
        <v>5</v>
      </c>
      <c r="C15" s="344"/>
      <c r="D15" s="323" t="s">
        <v>222</v>
      </c>
      <c r="E15" s="323"/>
      <c r="F15" s="323"/>
      <c r="G15" s="331"/>
      <c r="H15" s="332"/>
    </row>
    <row r="16" spans="1:8" s="333" customFormat="1" ht="16.5" customHeight="1">
      <c r="A16" s="329"/>
      <c r="B16" s="351"/>
      <c r="C16" s="340"/>
      <c r="D16" s="323"/>
      <c r="E16" s="323"/>
      <c r="F16" s="323"/>
      <c r="G16" s="323"/>
      <c r="H16" s="332"/>
    </row>
    <row r="17" spans="1:8" s="333" customFormat="1" ht="16.5" customHeight="1">
      <c r="A17" s="329"/>
      <c r="B17" s="356">
        <v>6</v>
      </c>
      <c r="C17" s="340"/>
      <c r="D17" s="323" t="s">
        <v>223</v>
      </c>
      <c r="E17" s="323"/>
      <c r="F17" s="323"/>
      <c r="G17" s="323"/>
      <c r="H17" s="332"/>
    </row>
    <row r="18" spans="1:8" s="333" customFormat="1" ht="16.5" customHeight="1">
      <c r="A18" s="329"/>
      <c r="B18" s="351"/>
      <c r="C18" s="340"/>
      <c r="D18" s="323"/>
      <c r="E18" s="323"/>
      <c r="F18" s="323"/>
      <c r="G18" s="323"/>
      <c r="H18" s="332"/>
    </row>
    <row r="19" spans="1:8" s="333" customFormat="1" ht="16.5" customHeight="1">
      <c r="A19" s="329"/>
      <c r="B19" s="357">
        <v>7</v>
      </c>
      <c r="C19" s="340"/>
      <c r="D19" s="323" t="s">
        <v>224</v>
      </c>
      <c r="E19" s="323"/>
      <c r="F19" s="323"/>
      <c r="G19" s="323"/>
      <c r="H19" s="332"/>
    </row>
    <row r="20" spans="1:8" s="333" customFormat="1" ht="16.5" customHeight="1">
      <c r="A20" s="329"/>
      <c r="B20" s="351"/>
      <c r="C20" s="340"/>
      <c r="D20" s="323"/>
      <c r="E20" s="323"/>
      <c r="F20" s="323"/>
      <c r="G20" s="323"/>
      <c r="H20" s="332"/>
    </row>
    <row r="21" spans="1:8" s="333" customFormat="1" ht="16.5" customHeight="1">
      <c r="A21" s="329"/>
      <c r="B21" s="358">
        <v>8</v>
      </c>
      <c r="C21" s="340"/>
      <c r="D21" s="323" t="s">
        <v>221</v>
      </c>
      <c r="E21" s="323"/>
      <c r="F21" s="323"/>
      <c r="G21" s="323"/>
      <c r="H21" s="332"/>
    </row>
    <row r="22" spans="1:8" s="333" customFormat="1" ht="16.5" customHeight="1">
      <c r="A22" s="329"/>
      <c r="B22" s="351"/>
      <c r="C22" s="340"/>
      <c r="D22" s="323"/>
      <c r="E22" s="323"/>
      <c r="F22" s="323"/>
      <c r="G22" s="323"/>
      <c r="H22" s="332"/>
    </row>
    <row r="23" spans="1:8" s="333" customFormat="1" ht="16.5" customHeight="1">
      <c r="A23" s="329"/>
      <c r="B23" s="359">
        <v>9</v>
      </c>
      <c r="C23" s="340"/>
      <c r="D23" s="323" t="s">
        <v>225</v>
      </c>
      <c r="E23" s="323"/>
      <c r="F23" s="323"/>
      <c r="G23" s="323"/>
      <c r="H23" s="332"/>
    </row>
    <row r="24" spans="1:8" s="333" customFormat="1" ht="16.5" customHeight="1">
      <c r="A24" s="329"/>
      <c r="B24" s="351"/>
      <c r="C24" s="340"/>
      <c r="D24" s="323"/>
      <c r="E24" s="323"/>
      <c r="F24" s="323"/>
      <c r="G24" s="323"/>
      <c r="H24" s="332"/>
    </row>
    <row r="25" spans="1:8" s="333" customFormat="1" ht="16.5" customHeight="1">
      <c r="A25" s="329"/>
      <c r="B25" s="360">
        <v>10</v>
      </c>
      <c r="C25" s="340"/>
      <c r="D25" s="323" t="s">
        <v>226</v>
      </c>
      <c r="E25" s="323"/>
      <c r="F25" s="323"/>
      <c r="G25" s="323"/>
      <c r="H25" s="332"/>
    </row>
    <row r="26" spans="1:8" s="333" customFormat="1" ht="16.5" customHeight="1">
      <c r="A26" s="329"/>
      <c r="B26" s="351"/>
      <c r="C26" s="340"/>
      <c r="D26" s="323"/>
      <c r="E26" s="323"/>
      <c r="F26" s="323"/>
      <c r="G26" s="323"/>
      <c r="H26" s="332"/>
    </row>
    <row r="27" spans="1:8" s="333" customFormat="1" ht="16.5" customHeight="1">
      <c r="A27" s="329"/>
      <c r="B27" s="361">
        <v>11</v>
      </c>
      <c r="C27" s="340"/>
      <c r="D27" s="323" t="s">
        <v>227</v>
      </c>
      <c r="E27" s="323"/>
      <c r="F27" s="323"/>
      <c r="G27" s="323"/>
      <c r="H27" s="332"/>
    </row>
    <row r="28" spans="1:8" s="333" customFormat="1" ht="16.5" customHeight="1">
      <c r="A28" s="329"/>
      <c r="B28" s="351"/>
      <c r="C28" s="340"/>
      <c r="D28" s="323"/>
      <c r="E28" s="323"/>
      <c r="F28" s="323"/>
      <c r="G28" s="323"/>
      <c r="H28" s="332"/>
    </row>
    <row r="29" spans="1:8" s="333" customFormat="1" ht="16.5" customHeight="1">
      <c r="A29" s="329"/>
      <c r="B29" s="363">
        <v>12</v>
      </c>
      <c r="C29" s="340"/>
      <c r="D29" s="323" t="s">
        <v>228</v>
      </c>
      <c r="E29" s="323"/>
      <c r="F29" s="323"/>
      <c r="G29" s="323"/>
      <c r="H29" s="332"/>
    </row>
    <row r="30" spans="1:8" s="333" customFormat="1" ht="16.5" customHeight="1">
      <c r="A30" s="334"/>
      <c r="B30" s="362"/>
      <c r="C30" s="345"/>
      <c r="D30" s="335"/>
      <c r="E30" s="335"/>
      <c r="F30" s="335"/>
      <c r="G30" s="335"/>
      <c r="H30" s="336"/>
    </row>
    <row r="31" spans="1:8" s="333" customFormat="1" ht="16.5" customHeight="1">
      <c r="A31" s="329"/>
      <c r="B31" s="370">
        <v>13</v>
      </c>
      <c r="C31" s="346"/>
      <c r="D31" s="323" t="s">
        <v>229</v>
      </c>
      <c r="E31" s="323"/>
      <c r="F31" s="323"/>
      <c r="G31" s="323"/>
      <c r="H31" s="332"/>
    </row>
    <row r="32" spans="1:8" s="333" customFormat="1" ht="16.5" customHeight="1">
      <c r="A32" s="329"/>
      <c r="B32" s="351"/>
      <c r="C32" s="340"/>
      <c r="D32" s="323"/>
      <c r="E32" s="323"/>
      <c r="F32" s="323"/>
      <c r="G32" s="323"/>
      <c r="H32" s="332"/>
    </row>
    <row r="33" spans="1:8" s="333" customFormat="1" ht="16.5" customHeight="1">
      <c r="A33" s="329"/>
      <c r="B33" s="364">
        <v>14</v>
      </c>
      <c r="C33" s="340"/>
      <c r="D33" s="323" t="s">
        <v>230</v>
      </c>
      <c r="E33" s="323"/>
      <c r="F33" s="323"/>
      <c r="G33" s="323"/>
      <c r="H33" s="332"/>
    </row>
    <row r="34" spans="1:8" s="333" customFormat="1" ht="16.5" customHeight="1">
      <c r="A34" s="337"/>
      <c r="B34" s="351"/>
      <c r="C34" s="340"/>
      <c r="D34" s="338"/>
      <c r="E34" s="338"/>
      <c r="F34" s="338"/>
      <c r="G34" s="338"/>
      <c r="H34" s="339"/>
    </row>
    <row r="35" spans="1:8" s="333" customFormat="1" ht="16.5" customHeight="1">
      <c r="A35" s="341"/>
      <c r="B35" s="365">
        <v>15</v>
      </c>
      <c r="C35" s="340"/>
      <c r="D35" s="342" t="s">
        <v>233</v>
      </c>
      <c r="E35" s="342" t="s">
        <v>234</v>
      </c>
      <c r="F35" s="342"/>
      <c r="G35" s="342"/>
      <c r="H35" s="343"/>
    </row>
    <row r="36" spans="1:8" s="333" customFormat="1" ht="16.5" customHeight="1">
      <c r="A36" s="337"/>
      <c r="B36" s="366"/>
      <c r="C36" s="347"/>
      <c r="D36" s="338"/>
      <c r="E36" s="338"/>
      <c r="F36" s="338"/>
      <c r="G36" s="338"/>
      <c r="H36" s="339"/>
    </row>
    <row r="37" spans="1:8" s="333" customFormat="1" ht="16.5" customHeight="1">
      <c r="A37" s="329"/>
      <c r="B37" s="367">
        <v>16</v>
      </c>
      <c r="C37" s="346"/>
      <c r="D37" s="323" t="s">
        <v>231</v>
      </c>
      <c r="E37" s="323"/>
      <c r="F37" s="323"/>
      <c r="G37" s="323"/>
      <c r="H37" s="332"/>
    </row>
    <row r="38" spans="1:8" s="333" customFormat="1" ht="16.5" customHeight="1">
      <c r="A38" s="329"/>
      <c r="B38" s="351"/>
      <c r="C38" s="340"/>
      <c r="D38" s="323"/>
      <c r="E38" s="323"/>
      <c r="F38" s="323"/>
      <c r="G38" s="323"/>
      <c r="H38" s="332"/>
    </row>
    <row r="39" spans="1:8" s="333" customFormat="1" ht="16.5" customHeight="1">
      <c r="A39" s="329"/>
      <c r="B39" s="368">
        <v>17</v>
      </c>
      <c r="C39" s="346"/>
      <c r="D39" s="323" t="s">
        <v>232</v>
      </c>
      <c r="E39" s="323"/>
      <c r="F39" s="323"/>
      <c r="G39" s="323"/>
      <c r="H39" s="332"/>
    </row>
    <row r="40" spans="1:8" s="333" customFormat="1" ht="16.5" customHeight="1">
      <c r="A40" s="329"/>
      <c r="B40" s="368"/>
      <c r="C40" s="346"/>
      <c r="D40" s="323"/>
      <c r="E40" s="323"/>
      <c r="F40" s="323"/>
      <c r="G40" s="323"/>
      <c r="H40" s="332"/>
    </row>
    <row r="41" spans="1:8" s="333" customFormat="1" ht="16.5" customHeight="1">
      <c r="A41" s="329"/>
      <c r="B41" s="351"/>
      <c r="C41" s="330"/>
      <c r="D41" s="323"/>
      <c r="E41" s="323"/>
      <c r="F41" s="323"/>
      <c r="G41" s="323"/>
      <c r="H41" s="332"/>
    </row>
    <row r="42" spans="1:8" s="333" customFormat="1" ht="29.25" customHeight="1">
      <c r="A42" s="411" t="s">
        <v>237</v>
      </c>
      <c r="B42" s="412"/>
      <c r="C42" s="412"/>
      <c r="D42" s="412"/>
      <c r="E42" s="412"/>
      <c r="F42" s="412"/>
      <c r="G42" s="412"/>
      <c r="H42" s="413"/>
    </row>
    <row r="43" spans="1:8" s="333" customFormat="1" ht="14.25">
      <c r="A43" s="371"/>
      <c r="B43" s="372"/>
      <c r="C43" s="373"/>
      <c r="D43" s="374"/>
      <c r="E43" s="374"/>
      <c r="F43" s="374"/>
      <c r="G43" s="374"/>
      <c r="H43" s="375"/>
    </row>
    <row r="44" spans="1:8" s="327" customFormat="1" ht="17.25">
      <c r="A44" s="326"/>
      <c r="B44" s="349"/>
      <c r="C44" s="324"/>
      <c r="D44" s="326"/>
      <c r="E44" s="326"/>
      <c r="F44" s="326"/>
      <c r="G44" s="326"/>
      <c r="H44" s="326"/>
    </row>
    <row r="45" spans="1:8" s="327" customFormat="1" ht="17.25">
      <c r="A45" s="326"/>
      <c r="B45" s="349"/>
      <c r="C45" s="324"/>
      <c r="D45" s="326"/>
      <c r="E45" s="326"/>
      <c r="F45" s="326"/>
      <c r="G45" s="326"/>
      <c r="H45" s="326"/>
    </row>
    <row r="46" spans="1:8" s="327" customFormat="1" ht="17.25">
      <c r="A46" s="326"/>
      <c r="B46" s="349"/>
      <c r="C46" s="324"/>
      <c r="D46" s="326"/>
      <c r="E46" s="326"/>
      <c r="F46" s="326"/>
      <c r="G46" s="326"/>
      <c r="H46" s="326"/>
    </row>
    <row r="47" spans="1:8" s="327" customFormat="1" ht="17.25">
      <c r="A47" s="326"/>
      <c r="B47" s="349"/>
      <c r="C47" s="324"/>
      <c r="D47" s="326"/>
      <c r="E47" s="326"/>
      <c r="F47" s="326"/>
      <c r="G47" s="326"/>
      <c r="H47" s="326"/>
    </row>
    <row r="48" spans="1:8" s="327" customFormat="1" ht="17.25">
      <c r="A48" s="326"/>
      <c r="B48" s="349"/>
      <c r="C48" s="324"/>
      <c r="D48" s="326"/>
      <c r="E48" s="326"/>
      <c r="F48" s="326"/>
      <c r="G48" s="326"/>
      <c r="H48" s="326"/>
    </row>
    <row r="49" spans="1:8" s="327" customFormat="1" ht="17.25">
      <c r="A49" s="326"/>
      <c r="B49" s="349"/>
      <c r="C49" s="324"/>
      <c r="D49" s="326"/>
      <c r="E49" s="326"/>
      <c r="F49" s="326"/>
      <c r="G49" s="326"/>
      <c r="H49" s="326"/>
    </row>
    <row r="50" spans="1:8" s="327" customFormat="1" ht="17.25">
      <c r="A50" s="326"/>
      <c r="B50" s="349"/>
      <c r="C50" s="324"/>
      <c r="D50" s="326"/>
      <c r="E50" s="326"/>
      <c r="F50" s="326"/>
      <c r="G50" s="326"/>
      <c r="H50" s="326"/>
    </row>
    <row r="51" spans="1:8" s="327" customFormat="1" ht="17.25">
      <c r="A51" s="326"/>
      <c r="B51" s="349"/>
      <c r="C51" s="324"/>
      <c r="D51" s="326"/>
      <c r="E51" s="326"/>
      <c r="F51" s="326"/>
      <c r="G51" s="326"/>
      <c r="H51" s="326"/>
    </row>
    <row r="52" spans="1:8" s="327" customFormat="1" ht="17.25">
      <c r="A52" s="326"/>
      <c r="B52" s="349"/>
      <c r="C52" s="324"/>
      <c r="D52" s="326"/>
      <c r="E52" s="326"/>
      <c r="F52" s="326"/>
      <c r="G52" s="326"/>
      <c r="H52" s="326"/>
    </row>
    <row r="53" spans="1:8" s="327" customFormat="1" ht="17.25">
      <c r="A53" s="326"/>
      <c r="B53" s="349"/>
      <c r="C53" s="324"/>
      <c r="D53" s="326"/>
      <c r="E53" s="326"/>
      <c r="F53" s="326"/>
      <c r="G53" s="326"/>
      <c r="H53" s="326"/>
    </row>
    <row r="54" spans="1:8" s="327" customFormat="1" ht="17.25">
      <c r="A54" s="326"/>
      <c r="B54" s="349"/>
      <c r="C54" s="324"/>
      <c r="D54" s="326"/>
      <c r="E54" s="326"/>
      <c r="F54" s="326"/>
      <c r="G54" s="326"/>
      <c r="H54" s="326"/>
    </row>
    <row r="55" spans="2:3" s="327" customFormat="1" ht="17.25">
      <c r="B55" s="369"/>
      <c r="C55" s="328"/>
    </row>
    <row r="56" spans="2:3" s="327" customFormat="1" ht="17.25">
      <c r="B56" s="369"/>
      <c r="C56" s="328"/>
    </row>
    <row r="57" spans="2:3" s="327" customFormat="1" ht="17.25">
      <c r="B57" s="369"/>
      <c r="C57" s="328"/>
    </row>
    <row r="58" spans="2:3" s="327" customFormat="1" ht="17.25">
      <c r="B58" s="369"/>
      <c r="C58" s="328"/>
    </row>
    <row r="59" spans="2:3" s="327" customFormat="1" ht="17.25">
      <c r="B59" s="369"/>
      <c r="C59" s="328"/>
    </row>
    <row r="60" spans="2:3" s="327" customFormat="1" ht="17.25">
      <c r="B60" s="369"/>
      <c r="C60" s="328"/>
    </row>
    <row r="61" spans="2:3" s="327" customFormat="1" ht="17.25">
      <c r="B61" s="369"/>
      <c r="C61" s="328"/>
    </row>
    <row r="62" spans="2:3" s="327" customFormat="1" ht="17.25">
      <c r="B62" s="369"/>
      <c r="C62" s="328"/>
    </row>
    <row r="63" spans="2:3" s="327" customFormat="1" ht="17.25">
      <c r="B63" s="369"/>
      <c r="C63" s="328"/>
    </row>
    <row r="64" spans="2:3" s="327" customFormat="1" ht="17.25">
      <c r="B64" s="369"/>
      <c r="C64" s="328"/>
    </row>
    <row r="65" spans="2:3" s="327" customFormat="1" ht="17.25">
      <c r="B65" s="369"/>
      <c r="C65" s="328"/>
    </row>
    <row r="66" spans="2:3" s="327" customFormat="1" ht="17.25">
      <c r="B66" s="369"/>
      <c r="C66" s="328"/>
    </row>
    <row r="67" spans="2:3" s="327" customFormat="1" ht="17.25">
      <c r="B67" s="369"/>
      <c r="C67" s="328"/>
    </row>
    <row r="68" spans="2:3" s="327" customFormat="1" ht="17.25">
      <c r="B68" s="369"/>
      <c r="C68" s="328"/>
    </row>
    <row r="69" spans="2:3" s="327" customFormat="1" ht="17.25">
      <c r="B69" s="369"/>
      <c r="C69" s="328"/>
    </row>
    <row r="70" spans="2:3" s="327" customFormat="1" ht="17.25">
      <c r="B70" s="369"/>
      <c r="C70" s="328"/>
    </row>
    <row r="71" spans="2:3" s="327" customFormat="1" ht="17.25">
      <c r="B71" s="369"/>
      <c r="C71" s="328"/>
    </row>
    <row r="72" spans="2:3" s="327" customFormat="1" ht="17.25">
      <c r="B72" s="369"/>
      <c r="C72" s="328"/>
    </row>
    <row r="73" spans="2:3" s="327" customFormat="1" ht="17.25">
      <c r="B73" s="369"/>
      <c r="C73" s="328"/>
    </row>
    <row r="74" spans="2:3" s="327" customFormat="1" ht="17.25">
      <c r="B74" s="369"/>
      <c r="C74" s="328"/>
    </row>
    <row r="75" spans="2:3" s="327" customFormat="1" ht="17.25">
      <c r="B75" s="369"/>
      <c r="C75" s="328"/>
    </row>
    <row r="76" spans="2:3" s="327" customFormat="1" ht="17.25">
      <c r="B76" s="369"/>
      <c r="C76" s="328"/>
    </row>
    <row r="77" spans="2:3" s="327" customFormat="1" ht="17.25">
      <c r="B77" s="369"/>
      <c r="C77" s="328"/>
    </row>
    <row r="78" spans="2:3" s="327" customFormat="1" ht="17.25">
      <c r="B78" s="369"/>
      <c r="C78" s="328"/>
    </row>
    <row r="79" spans="2:3" s="327" customFormat="1" ht="17.25">
      <c r="B79" s="369"/>
      <c r="C79" s="328"/>
    </row>
    <row r="80" spans="2:3" s="327" customFormat="1" ht="17.25">
      <c r="B80" s="369"/>
      <c r="C80" s="328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27"/>
      <c r="B1" s="428"/>
      <c r="C1" s="428"/>
      <c r="D1" s="428"/>
      <c r="E1" s="428"/>
      <c r="F1" s="428"/>
      <c r="G1" s="428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142</v>
      </c>
      <c r="D21" s="88" t="s">
        <v>143</v>
      </c>
      <c r="E21" s="107" t="s">
        <v>55</v>
      </c>
      <c r="F21" s="107" t="s">
        <v>63</v>
      </c>
      <c r="G21" s="108" t="s">
        <v>88</v>
      </c>
    </row>
    <row r="22" spans="1:7" ht="13.5">
      <c r="A22" s="109">
        <v>1</v>
      </c>
      <c r="B22" s="207" t="s">
        <v>126</v>
      </c>
      <c r="C22" s="9">
        <v>24805</v>
      </c>
      <c r="D22" s="9">
        <v>15041</v>
      </c>
      <c r="E22" s="124">
        <v>101</v>
      </c>
      <c r="F22" s="45">
        <f>SUM(C22/D22*100)</f>
        <v>164.91589654943155</v>
      </c>
      <c r="G22" s="110"/>
    </row>
    <row r="23" spans="1:7" ht="13.5">
      <c r="A23" s="109">
        <v>2</v>
      </c>
      <c r="B23" s="207" t="s">
        <v>152</v>
      </c>
      <c r="C23" s="9">
        <v>17129</v>
      </c>
      <c r="D23" s="9">
        <v>15186</v>
      </c>
      <c r="E23" s="124">
        <v>103.9</v>
      </c>
      <c r="F23" s="45">
        <f>SUM(C23/D23*100)</f>
        <v>112.79467930989068</v>
      </c>
      <c r="G23" s="110"/>
    </row>
    <row r="24" spans="1:7" ht="13.5">
      <c r="A24" s="109">
        <v>3</v>
      </c>
      <c r="B24" s="207" t="s">
        <v>242</v>
      </c>
      <c r="C24" s="9">
        <v>6473</v>
      </c>
      <c r="D24" s="9">
        <v>8416</v>
      </c>
      <c r="E24" s="124">
        <v>98.7</v>
      </c>
      <c r="F24" s="45">
        <f aca="true" t="shared" si="0" ref="F24:F32">SUM(C24/D24*100)</f>
        <v>76.91302281368822</v>
      </c>
      <c r="G24" s="110"/>
    </row>
    <row r="25" spans="1:7" ht="13.5">
      <c r="A25" s="109">
        <v>4</v>
      </c>
      <c r="B25" s="207" t="s">
        <v>170</v>
      </c>
      <c r="C25" s="9">
        <v>5476</v>
      </c>
      <c r="D25" s="9">
        <v>4531</v>
      </c>
      <c r="E25" s="124">
        <v>103.1</v>
      </c>
      <c r="F25" s="45">
        <f t="shared" si="0"/>
        <v>120.8563231074818</v>
      </c>
      <c r="G25" s="110"/>
    </row>
    <row r="26" spans="1:7" ht="13.5" customHeight="1">
      <c r="A26" s="109">
        <v>5</v>
      </c>
      <c r="B26" s="207" t="s">
        <v>168</v>
      </c>
      <c r="C26" s="9">
        <v>5371</v>
      </c>
      <c r="D26" s="9">
        <v>4575</v>
      </c>
      <c r="E26" s="124">
        <v>107.9</v>
      </c>
      <c r="F26" s="45">
        <f t="shared" si="0"/>
        <v>117.39890710382514</v>
      </c>
      <c r="G26" s="110"/>
    </row>
    <row r="27" spans="1:7" ht="13.5" customHeight="1">
      <c r="A27" s="109">
        <v>6</v>
      </c>
      <c r="B27" s="207" t="s">
        <v>244</v>
      </c>
      <c r="C27" s="9">
        <v>5094</v>
      </c>
      <c r="D27" s="9">
        <v>4808</v>
      </c>
      <c r="E27" s="124">
        <v>105.2</v>
      </c>
      <c r="F27" s="45">
        <f t="shared" si="0"/>
        <v>105.94841930116472</v>
      </c>
      <c r="G27" s="110"/>
    </row>
    <row r="28" spans="1:7" ht="13.5" customHeight="1">
      <c r="A28" s="109">
        <v>7</v>
      </c>
      <c r="B28" s="207" t="s">
        <v>250</v>
      </c>
      <c r="C28" s="115">
        <v>4715</v>
      </c>
      <c r="D28" s="115">
        <v>5951</v>
      </c>
      <c r="E28" s="124">
        <v>95</v>
      </c>
      <c r="F28" s="45">
        <f t="shared" si="0"/>
        <v>79.23038144849605</v>
      </c>
      <c r="G28" s="110"/>
    </row>
    <row r="29" spans="1:7" ht="13.5" customHeight="1">
      <c r="A29" s="109">
        <v>8</v>
      </c>
      <c r="B29" s="207" t="s">
        <v>247</v>
      </c>
      <c r="C29" s="115">
        <v>4036</v>
      </c>
      <c r="D29" s="115">
        <v>3070</v>
      </c>
      <c r="E29" s="124">
        <v>119.9</v>
      </c>
      <c r="F29" s="45">
        <f t="shared" si="0"/>
        <v>131.4657980456026</v>
      </c>
      <c r="G29" s="110"/>
    </row>
    <row r="30" spans="1:7" ht="13.5" customHeight="1">
      <c r="A30" s="109">
        <v>9</v>
      </c>
      <c r="B30" s="207" t="s">
        <v>243</v>
      </c>
      <c r="C30" s="115">
        <v>3697</v>
      </c>
      <c r="D30" s="115">
        <v>6815</v>
      </c>
      <c r="E30" s="124">
        <v>80.1</v>
      </c>
      <c r="F30" s="45">
        <f t="shared" si="0"/>
        <v>54.247982391782834</v>
      </c>
      <c r="G30" s="110"/>
    </row>
    <row r="31" spans="1:7" ht="13.5" customHeight="1" thickBot="1">
      <c r="A31" s="111">
        <v>10</v>
      </c>
      <c r="B31" s="207" t="s">
        <v>80</v>
      </c>
      <c r="C31" s="112">
        <v>3078</v>
      </c>
      <c r="D31" s="112">
        <v>5237</v>
      </c>
      <c r="E31" s="125">
        <v>99.1</v>
      </c>
      <c r="F31" s="45">
        <f t="shared" si="0"/>
        <v>58.774107313347336</v>
      </c>
      <c r="G31" s="113"/>
    </row>
    <row r="32" spans="1:7" ht="13.5" customHeight="1" thickBot="1">
      <c r="A32" s="94"/>
      <c r="B32" s="95" t="s">
        <v>84</v>
      </c>
      <c r="C32" s="96">
        <v>92350</v>
      </c>
      <c r="D32" s="96">
        <v>85519</v>
      </c>
      <c r="E32" s="97">
        <v>101.5</v>
      </c>
      <c r="F32" s="121">
        <f t="shared" si="0"/>
        <v>107.9876986400683</v>
      </c>
      <c r="G32" s="123">
        <v>91.1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7" t="s">
        <v>126</v>
      </c>
      <c r="C54" s="9">
        <v>162637</v>
      </c>
      <c r="D54" s="9">
        <v>176095</v>
      </c>
      <c r="E54" s="45">
        <v>97.3</v>
      </c>
      <c r="F54" s="45">
        <f aca="true" t="shared" si="1" ref="F54:F64">SUM(C54/D54*100)</f>
        <v>92.3575342854709</v>
      </c>
      <c r="G54" s="110"/>
    </row>
    <row r="55" spans="1:7" ht="13.5">
      <c r="A55" s="109">
        <v>2</v>
      </c>
      <c r="B55" s="207" t="s">
        <v>127</v>
      </c>
      <c r="C55" s="9">
        <v>20750</v>
      </c>
      <c r="D55" s="9">
        <v>23039</v>
      </c>
      <c r="E55" s="45">
        <v>101.3</v>
      </c>
      <c r="F55" s="45">
        <f t="shared" si="1"/>
        <v>90.06467294587439</v>
      </c>
      <c r="G55" s="110"/>
    </row>
    <row r="56" spans="1:7" ht="13.5">
      <c r="A56" s="109">
        <v>3</v>
      </c>
      <c r="B56" s="207" t="s">
        <v>78</v>
      </c>
      <c r="C56" s="9">
        <v>17902</v>
      </c>
      <c r="D56" s="9">
        <v>18932</v>
      </c>
      <c r="E56" s="45">
        <v>94.4</v>
      </c>
      <c r="F56" s="45">
        <f t="shared" si="1"/>
        <v>94.559476019438</v>
      </c>
      <c r="G56" s="110"/>
    </row>
    <row r="57" spans="1:7" ht="13.5">
      <c r="A57" s="109">
        <v>4</v>
      </c>
      <c r="B57" s="207" t="s">
        <v>133</v>
      </c>
      <c r="C57" s="9">
        <v>10040</v>
      </c>
      <c r="D57" s="9">
        <v>4746</v>
      </c>
      <c r="E57" s="45">
        <v>163.5</v>
      </c>
      <c r="F57" s="45">
        <f t="shared" si="1"/>
        <v>211.5465655288664</v>
      </c>
      <c r="G57" s="110"/>
    </row>
    <row r="58" spans="1:7" ht="13.5">
      <c r="A58" s="109">
        <v>5</v>
      </c>
      <c r="B58" s="208" t="s">
        <v>245</v>
      </c>
      <c r="C58" s="9">
        <v>8291</v>
      </c>
      <c r="D58" s="9">
        <v>7311</v>
      </c>
      <c r="E58" s="45">
        <v>99.1</v>
      </c>
      <c r="F58" s="45">
        <f t="shared" si="1"/>
        <v>113.40445903433182</v>
      </c>
      <c r="G58" s="110"/>
    </row>
    <row r="59" spans="1:7" ht="13.5">
      <c r="A59" s="109">
        <v>6</v>
      </c>
      <c r="B59" s="208" t="s">
        <v>255</v>
      </c>
      <c r="C59" s="9">
        <v>7879</v>
      </c>
      <c r="D59" s="9">
        <v>6251</v>
      </c>
      <c r="E59" s="45">
        <v>102.5</v>
      </c>
      <c r="F59" s="45">
        <f t="shared" si="1"/>
        <v>126.04383298672212</v>
      </c>
      <c r="G59" s="110"/>
    </row>
    <row r="60" spans="1:7" ht="13.5">
      <c r="A60" s="109">
        <v>7</v>
      </c>
      <c r="B60" s="207" t="s">
        <v>246</v>
      </c>
      <c r="C60" s="9">
        <v>7464</v>
      </c>
      <c r="D60" s="9">
        <v>4827</v>
      </c>
      <c r="E60" s="174">
        <v>126.1</v>
      </c>
      <c r="F60" s="45">
        <f t="shared" si="1"/>
        <v>154.63020509633313</v>
      </c>
      <c r="G60" s="110"/>
    </row>
    <row r="61" spans="1:7" ht="13.5">
      <c r="A61" s="109">
        <v>8</v>
      </c>
      <c r="B61" s="208" t="s">
        <v>247</v>
      </c>
      <c r="C61" s="9">
        <v>6439</v>
      </c>
      <c r="D61" s="9">
        <v>4508</v>
      </c>
      <c r="E61" s="45">
        <v>120.9</v>
      </c>
      <c r="F61" s="45">
        <f t="shared" si="1"/>
        <v>142.83496007098492</v>
      </c>
      <c r="G61" s="110"/>
    </row>
    <row r="62" spans="1:7" ht="13.5">
      <c r="A62" s="109">
        <v>9</v>
      </c>
      <c r="B62" s="208" t="s">
        <v>171</v>
      </c>
      <c r="C62" s="9">
        <v>5076</v>
      </c>
      <c r="D62" s="9">
        <v>10508</v>
      </c>
      <c r="E62" s="45">
        <v>101.9</v>
      </c>
      <c r="F62" s="45">
        <f t="shared" si="1"/>
        <v>48.30605253140464</v>
      </c>
      <c r="G62" s="110"/>
    </row>
    <row r="63" spans="1:8" ht="14.25" thickBot="1">
      <c r="A63" s="114">
        <v>10</v>
      </c>
      <c r="B63" s="208" t="s">
        <v>238</v>
      </c>
      <c r="C63" s="115">
        <v>4533</v>
      </c>
      <c r="D63" s="115">
        <v>2959</v>
      </c>
      <c r="E63" s="116">
        <v>123.6</v>
      </c>
      <c r="F63" s="116">
        <f t="shared" si="1"/>
        <v>153.19364650219669</v>
      </c>
      <c r="G63" s="118"/>
      <c r="H63" s="23"/>
    </row>
    <row r="64" spans="1:7" ht="14.25" thickBot="1">
      <c r="A64" s="94"/>
      <c r="B64" s="119" t="s">
        <v>87</v>
      </c>
      <c r="C64" s="120">
        <v>271472</v>
      </c>
      <c r="D64" s="120">
        <v>276660</v>
      </c>
      <c r="E64" s="121">
        <v>101</v>
      </c>
      <c r="F64" s="121">
        <f t="shared" si="1"/>
        <v>98.12477409094194</v>
      </c>
      <c r="G64" s="123">
        <v>58.2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142</v>
      </c>
      <c r="D21" s="88" t="s">
        <v>143</v>
      </c>
      <c r="E21" s="107" t="s">
        <v>55</v>
      </c>
      <c r="F21" s="107" t="s">
        <v>63</v>
      </c>
      <c r="G21" s="108" t="s">
        <v>88</v>
      </c>
    </row>
    <row r="22" spans="1:7" ht="13.5">
      <c r="A22" s="30">
        <v>1</v>
      </c>
      <c r="B22" s="207" t="s">
        <v>115</v>
      </c>
      <c r="C22" s="9">
        <v>49395</v>
      </c>
      <c r="D22" s="9">
        <v>43260</v>
      </c>
      <c r="E22" s="45">
        <v>95.9</v>
      </c>
      <c r="F22" s="45">
        <f>SUM(C22/D22*100)</f>
        <v>114.18169209431346</v>
      </c>
      <c r="G22" s="110"/>
    </row>
    <row r="23" spans="1:7" ht="13.5">
      <c r="A23" s="30">
        <v>2</v>
      </c>
      <c r="B23" s="207" t="s">
        <v>158</v>
      </c>
      <c r="C23" s="9">
        <v>44914</v>
      </c>
      <c r="D23" s="9">
        <v>55951</v>
      </c>
      <c r="E23" s="45">
        <v>108</v>
      </c>
      <c r="F23" s="45">
        <f aca="true" t="shared" si="0" ref="F23:F32">SUM(C23/D23*100)</f>
        <v>80.27381101320799</v>
      </c>
      <c r="G23" s="110"/>
    </row>
    <row r="24" spans="1:7" ht="13.5" customHeight="1">
      <c r="A24" s="30">
        <v>3</v>
      </c>
      <c r="B24" s="207" t="s">
        <v>243</v>
      </c>
      <c r="C24" s="9">
        <v>37871</v>
      </c>
      <c r="D24" s="9">
        <v>35385</v>
      </c>
      <c r="E24" s="45">
        <v>100.6</v>
      </c>
      <c r="F24" s="45">
        <f t="shared" si="0"/>
        <v>107.02557580895859</v>
      </c>
      <c r="G24" s="110"/>
    </row>
    <row r="25" spans="1:7" ht="13.5">
      <c r="A25" s="30">
        <v>4</v>
      </c>
      <c r="B25" s="207" t="s">
        <v>238</v>
      </c>
      <c r="C25" s="9">
        <v>35236</v>
      </c>
      <c r="D25" s="9">
        <v>36278</v>
      </c>
      <c r="E25" s="45">
        <v>96.8</v>
      </c>
      <c r="F25" s="45">
        <f t="shared" si="0"/>
        <v>97.12773581785103</v>
      </c>
      <c r="G25" s="110"/>
    </row>
    <row r="26" spans="1:7" ht="13.5">
      <c r="A26" s="30">
        <v>5</v>
      </c>
      <c r="B26" s="207" t="s">
        <v>254</v>
      </c>
      <c r="C26" s="9">
        <v>35053</v>
      </c>
      <c r="D26" s="9">
        <v>34767</v>
      </c>
      <c r="E26" s="45">
        <v>87.8</v>
      </c>
      <c r="F26" s="45">
        <f t="shared" si="0"/>
        <v>100.82261915034371</v>
      </c>
      <c r="G26" s="110"/>
    </row>
    <row r="27" spans="1:7" ht="13.5" customHeight="1">
      <c r="A27" s="30">
        <v>6</v>
      </c>
      <c r="B27" s="207" t="s">
        <v>242</v>
      </c>
      <c r="C27" s="9">
        <v>25804</v>
      </c>
      <c r="D27" s="9">
        <v>24528</v>
      </c>
      <c r="E27" s="45">
        <v>89.2</v>
      </c>
      <c r="F27" s="45">
        <f t="shared" si="0"/>
        <v>105.20221787345075</v>
      </c>
      <c r="G27" s="110"/>
    </row>
    <row r="28" spans="1:7" ht="13.5" customHeight="1">
      <c r="A28" s="30">
        <v>7</v>
      </c>
      <c r="B28" s="207" t="s">
        <v>263</v>
      </c>
      <c r="C28" s="9">
        <v>20073</v>
      </c>
      <c r="D28" s="9">
        <v>15932</v>
      </c>
      <c r="E28" s="45">
        <v>154</v>
      </c>
      <c r="F28" s="45">
        <f t="shared" si="0"/>
        <v>125.99171478784837</v>
      </c>
      <c r="G28" s="110"/>
    </row>
    <row r="29" spans="1:7" ht="13.5">
      <c r="A29" s="30">
        <v>8</v>
      </c>
      <c r="B29" s="207" t="s">
        <v>78</v>
      </c>
      <c r="C29" s="9">
        <v>18735</v>
      </c>
      <c r="D29" s="9">
        <v>18859</v>
      </c>
      <c r="E29" s="45">
        <v>94.7</v>
      </c>
      <c r="F29" s="45">
        <f t="shared" si="0"/>
        <v>99.34248899729572</v>
      </c>
      <c r="G29" s="110"/>
    </row>
    <row r="30" spans="1:7" ht="13.5">
      <c r="A30" s="30">
        <v>9</v>
      </c>
      <c r="B30" s="208" t="s">
        <v>133</v>
      </c>
      <c r="C30" s="9">
        <v>17989</v>
      </c>
      <c r="D30" s="9">
        <v>20266</v>
      </c>
      <c r="E30" s="45">
        <v>90.7</v>
      </c>
      <c r="F30" s="400">
        <f t="shared" si="0"/>
        <v>88.76443304056055</v>
      </c>
      <c r="G30" s="110"/>
    </row>
    <row r="31" spans="1:7" ht="14.25" thickBot="1">
      <c r="A31" s="122">
        <v>10</v>
      </c>
      <c r="B31" s="208" t="s">
        <v>265</v>
      </c>
      <c r="C31" s="115">
        <v>17533</v>
      </c>
      <c r="D31" s="115">
        <v>27354</v>
      </c>
      <c r="E31" s="116">
        <v>107.4</v>
      </c>
      <c r="F31" s="116">
        <f t="shared" si="0"/>
        <v>64.09665862396724</v>
      </c>
      <c r="G31" s="118"/>
    </row>
    <row r="32" spans="1:7" ht="14.25" thickBot="1">
      <c r="A32" s="94"/>
      <c r="B32" s="95" t="s">
        <v>89</v>
      </c>
      <c r="C32" s="96">
        <v>378146</v>
      </c>
      <c r="D32" s="96">
        <v>408003</v>
      </c>
      <c r="E32" s="99">
        <v>98.6</v>
      </c>
      <c r="F32" s="121">
        <f t="shared" si="0"/>
        <v>92.68216165077217</v>
      </c>
      <c r="G32" s="138">
        <v>57.9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7" t="s">
        <v>152</v>
      </c>
      <c r="C54" s="9">
        <v>11641</v>
      </c>
      <c r="D54" s="9">
        <v>18695</v>
      </c>
      <c r="E54" s="124">
        <v>83.7</v>
      </c>
      <c r="F54" s="45">
        <f>SUM(C54/D54*100)</f>
        <v>62.26798609253811</v>
      </c>
      <c r="G54" s="110"/>
    </row>
    <row r="55" spans="1:7" ht="13.5">
      <c r="A55" s="109">
        <v>2</v>
      </c>
      <c r="B55" s="207" t="s">
        <v>129</v>
      </c>
      <c r="C55" s="9">
        <v>5459</v>
      </c>
      <c r="D55" s="9">
        <v>4971</v>
      </c>
      <c r="E55" s="124">
        <v>100.3</v>
      </c>
      <c r="F55" s="45">
        <f aca="true" t="shared" si="1" ref="F55:F64">SUM(C55/D55*100)</f>
        <v>109.81693824180245</v>
      </c>
      <c r="G55" s="110"/>
    </row>
    <row r="56" spans="1:7" ht="13.5">
      <c r="A56" s="109">
        <v>3</v>
      </c>
      <c r="B56" s="207" t="s">
        <v>128</v>
      </c>
      <c r="C56" s="9">
        <v>3217</v>
      </c>
      <c r="D56" s="9">
        <v>3446</v>
      </c>
      <c r="E56" s="124">
        <v>84.2</v>
      </c>
      <c r="F56" s="45">
        <f t="shared" si="1"/>
        <v>93.35461404526988</v>
      </c>
      <c r="G56" s="110"/>
    </row>
    <row r="57" spans="1:8" ht="13.5">
      <c r="A57" s="109">
        <v>4</v>
      </c>
      <c r="B57" s="7" t="s">
        <v>80</v>
      </c>
      <c r="C57" s="9">
        <v>2721</v>
      </c>
      <c r="D57" s="9">
        <v>2819</v>
      </c>
      <c r="E57" s="124">
        <v>98.8</v>
      </c>
      <c r="F57" s="45">
        <f t="shared" si="1"/>
        <v>96.52358992550549</v>
      </c>
      <c r="G57" s="110"/>
      <c r="H57" s="72"/>
    </row>
    <row r="58" spans="1:7" ht="13.5">
      <c r="A58" s="109">
        <v>5</v>
      </c>
      <c r="B58" s="207" t="s">
        <v>133</v>
      </c>
      <c r="C58" s="9">
        <v>2470</v>
      </c>
      <c r="D58" s="9">
        <v>2934</v>
      </c>
      <c r="E58" s="124">
        <v>114.6</v>
      </c>
      <c r="F58" s="45">
        <f t="shared" si="1"/>
        <v>84.1854124062713</v>
      </c>
      <c r="G58" s="110"/>
    </row>
    <row r="59" spans="1:7" ht="13.5">
      <c r="A59" s="109">
        <v>6</v>
      </c>
      <c r="B59" s="207" t="s">
        <v>79</v>
      </c>
      <c r="C59" s="9">
        <v>2063</v>
      </c>
      <c r="D59" s="9">
        <v>2000</v>
      </c>
      <c r="E59" s="124">
        <v>100.4</v>
      </c>
      <c r="F59" s="45">
        <f t="shared" si="1"/>
        <v>103.15</v>
      </c>
      <c r="G59" s="110"/>
    </row>
    <row r="60" spans="1:7" ht="13.5">
      <c r="A60" s="109">
        <v>7</v>
      </c>
      <c r="B60" s="208" t="s">
        <v>163</v>
      </c>
      <c r="C60" s="9">
        <v>1363</v>
      </c>
      <c r="D60" s="9">
        <v>1396</v>
      </c>
      <c r="E60" s="124">
        <v>94.4</v>
      </c>
      <c r="F60" s="45">
        <f t="shared" si="1"/>
        <v>97.63610315186246</v>
      </c>
      <c r="G60" s="110"/>
    </row>
    <row r="61" spans="1:7" ht="13.5">
      <c r="A61" s="109">
        <v>8</v>
      </c>
      <c r="B61" s="208" t="s">
        <v>166</v>
      </c>
      <c r="C61" s="9">
        <v>1214</v>
      </c>
      <c r="D61" s="9">
        <v>1529</v>
      </c>
      <c r="E61" s="124">
        <v>103.8</v>
      </c>
      <c r="F61" s="45">
        <f t="shared" si="1"/>
        <v>79.39829954218443</v>
      </c>
      <c r="G61" s="110"/>
    </row>
    <row r="62" spans="1:7" ht="13.5">
      <c r="A62" s="109">
        <v>9</v>
      </c>
      <c r="B62" s="208" t="s">
        <v>242</v>
      </c>
      <c r="C62" s="9">
        <v>1065</v>
      </c>
      <c r="D62" s="9">
        <v>939</v>
      </c>
      <c r="E62" s="124">
        <v>98.5</v>
      </c>
      <c r="F62" s="45">
        <f t="shared" si="1"/>
        <v>113.4185303514377</v>
      </c>
      <c r="G62" s="110"/>
    </row>
    <row r="63" spans="1:7" ht="14.25" thickBot="1">
      <c r="A63" s="111">
        <v>10</v>
      </c>
      <c r="B63" s="209" t="s">
        <v>247</v>
      </c>
      <c r="C63" s="112">
        <v>891</v>
      </c>
      <c r="D63" s="112">
        <v>783</v>
      </c>
      <c r="E63" s="125">
        <v>112.6</v>
      </c>
      <c r="F63" s="45">
        <f t="shared" si="1"/>
        <v>113.79310344827587</v>
      </c>
      <c r="G63" s="113"/>
    </row>
    <row r="64" spans="1:7" ht="14.25" thickBot="1">
      <c r="A64" s="94"/>
      <c r="B64" s="95" t="s">
        <v>85</v>
      </c>
      <c r="C64" s="96">
        <v>34373</v>
      </c>
      <c r="D64" s="96">
        <v>42142</v>
      </c>
      <c r="E64" s="97">
        <v>91.4</v>
      </c>
      <c r="F64" s="121">
        <f t="shared" si="1"/>
        <v>81.56470979070761</v>
      </c>
      <c r="G64" s="138">
        <v>125.6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142</v>
      </c>
      <c r="D20" s="88" t="s">
        <v>143</v>
      </c>
      <c r="E20" s="107" t="s">
        <v>55</v>
      </c>
      <c r="F20" s="107" t="s">
        <v>63</v>
      </c>
      <c r="G20" s="108" t="s">
        <v>88</v>
      </c>
    </row>
    <row r="21" spans="1:7" ht="13.5">
      <c r="A21" s="109">
        <v>1</v>
      </c>
      <c r="B21" s="207" t="s">
        <v>164</v>
      </c>
      <c r="C21" s="9">
        <v>29323</v>
      </c>
      <c r="D21" s="9">
        <v>20296</v>
      </c>
      <c r="E21" s="124">
        <v>127.3</v>
      </c>
      <c r="F21" s="45">
        <f aca="true" t="shared" si="0" ref="F21:F31">SUM(C21/D21*100)</f>
        <v>144.4767441860465</v>
      </c>
      <c r="G21" s="110"/>
    </row>
    <row r="22" spans="1:7" ht="13.5">
      <c r="A22" s="109">
        <v>2</v>
      </c>
      <c r="B22" s="207" t="s">
        <v>80</v>
      </c>
      <c r="C22" s="9">
        <v>10551</v>
      </c>
      <c r="D22" s="9">
        <v>21569</v>
      </c>
      <c r="E22" s="124">
        <v>66.1</v>
      </c>
      <c r="F22" s="45">
        <f t="shared" si="0"/>
        <v>48.917427789883625</v>
      </c>
      <c r="G22" s="110"/>
    </row>
    <row r="23" spans="1:7" ht="13.5" customHeight="1">
      <c r="A23" s="109">
        <v>3</v>
      </c>
      <c r="B23" s="207" t="s">
        <v>127</v>
      </c>
      <c r="C23" s="9">
        <v>9328</v>
      </c>
      <c r="D23" s="9">
        <v>12278</v>
      </c>
      <c r="E23" s="124">
        <v>96</v>
      </c>
      <c r="F23" s="45">
        <f t="shared" si="0"/>
        <v>75.97328555139273</v>
      </c>
      <c r="G23" s="110"/>
    </row>
    <row r="24" spans="1:7" ht="13.5" customHeight="1">
      <c r="A24" s="109">
        <v>4</v>
      </c>
      <c r="B24" s="207" t="s">
        <v>248</v>
      </c>
      <c r="C24" s="9">
        <v>7976</v>
      </c>
      <c r="D24" s="9">
        <v>8859</v>
      </c>
      <c r="E24" s="124">
        <v>107.4</v>
      </c>
      <c r="F24" s="45">
        <f t="shared" si="0"/>
        <v>90.03273507167852</v>
      </c>
      <c r="G24" s="110"/>
    </row>
    <row r="25" spans="1:7" ht="13.5" customHeight="1">
      <c r="A25" s="109">
        <v>5</v>
      </c>
      <c r="B25" s="208" t="s">
        <v>255</v>
      </c>
      <c r="C25" s="9">
        <v>7812</v>
      </c>
      <c r="D25" s="9">
        <v>11915</v>
      </c>
      <c r="E25" s="124">
        <v>137.9</v>
      </c>
      <c r="F25" s="45">
        <f t="shared" si="0"/>
        <v>65.56441460344105</v>
      </c>
      <c r="G25" s="110"/>
    </row>
    <row r="26" spans="1:7" ht="13.5" customHeight="1">
      <c r="A26" s="109">
        <v>6</v>
      </c>
      <c r="B26" s="208" t="s">
        <v>246</v>
      </c>
      <c r="C26" s="9">
        <v>7042</v>
      </c>
      <c r="D26" s="9">
        <v>7483</v>
      </c>
      <c r="E26" s="124">
        <v>98</v>
      </c>
      <c r="F26" s="45">
        <f t="shared" si="0"/>
        <v>94.1066417212348</v>
      </c>
      <c r="G26" s="110"/>
    </row>
    <row r="27" spans="1:7" ht="13.5" customHeight="1">
      <c r="A27" s="109">
        <v>7</v>
      </c>
      <c r="B27" s="208" t="s">
        <v>247</v>
      </c>
      <c r="C27" s="9">
        <v>6967</v>
      </c>
      <c r="D27" s="9">
        <v>6414</v>
      </c>
      <c r="E27" s="124">
        <v>95.6</v>
      </c>
      <c r="F27" s="45">
        <f t="shared" si="0"/>
        <v>108.62176488930464</v>
      </c>
      <c r="G27" s="110"/>
    </row>
    <row r="28" spans="1:7" ht="13.5" customHeight="1">
      <c r="A28" s="109">
        <v>8</v>
      </c>
      <c r="B28" s="208" t="s">
        <v>133</v>
      </c>
      <c r="C28" s="9">
        <v>5653</v>
      </c>
      <c r="D28" s="9">
        <v>4997</v>
      </c>
      <c r="E28" s="124">
        <v>96.9</v>
      </c>
      <c r="F28" s="45">
        <f t="shared" si="0"/>
        <v>113.12787672603561</v>
      </c>
      <c r="G28" s="110"/>
    </row>
    <row r="29" spans="1:7" ht="13.5" customHeight="1">
      <c r="A29" s="109">
        <v>9</v>
      </c>
      <c r="B29" s="208" t="s">
        <v>169</v>
      </c>
      <c r="C29" s="115">
        <v>4129</v>
      </c>
      <c r="D29" s="115">
        <v>3830</v>
      </c>
      <c r="E29" s="127">
        <v>102.2</v>
      </c>
      <c r="F29" s="45">
        <f t="shared" si="0"/>
        <v>107.80678851174935</v>
      </c>
      <c r="G29" s="110"/>
    </row>
    <row r="30" spans="1:7" ht="13.5" customHeight="1" thickBot="1">
      <c r="A30" s="114">
        <v>10</v>
      </c>
      <c r="B30" s="208" t="s">
        <v>244</v>
      </c>
      <c r="C30" s="115">
        <v>3458</v>
      </c>
      <c r="D30" s="115">
        <v>2259</v>
      </c>
      <c r="E30" s="127">
        <v>113.9</v>
      </c>
      <c r="F30" s="116">
        <f t="shared" si="0"/>
        <v>153.07658255865425</v>
      </c>
      <c r="G30" s="118"/>
    </row>
    <row r="31" spans="1:7" ht="13.5" customHeight="1" thickBot="1">
      <c r="A31" s="94"/>
      <c r="B31" s="95" t="s">
        <v>91</v>
      </c>
      <c r="C31" s="96">
        <v>110589</v>
      </c>
      <c r="D31" s="96">
        <v>118307</v>
      </c>
      <c r="E31" s="97">
        <v>103.5</v>
      </c>
      <c r="F31" s="121">
        <f t="shared" si="0"/>
        <v>93.47629472474156</v>
      </c>
      <c r="G31" s="123">
        <v>106.4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90</v>
      </c>
    </row>
    <row r="54" spans="1:7" ht="13.5">
      <c r="A54" s="109">
        <v>1</v>
      </c>
      <c r="B54" s="207" t="s">
        <v>152</v>
      </c>
      <c r="C54" s="6">
        <v>25859</v>
      </c>
      <c r="D54" s="9">
        <v>28386</v>
      </c>
      <c r="E54" s="45">
        <v>91.8</v>
      </c>
      <c r="F54" s="45">
        <f aca="true" t="shared" si="1" ref="F54:F64">SUM(C54/D54*100)</f>
        <v>91.09772423025436</v>
      </c>
      <c r="G54" s="110"/>
    </row>
    <row r="55" spans="1:7" ht="13.5">
      <c r="A55" s="109">
        <v>2</v>
      </c>
      <c r="B55" s="207" t="s">
        <v>80</v>
      </c>
      <c r="C55" s="6">
        <v>21626</v>
      </c>
      <c r="D55" s="9">
        <v>18874</v>
      </c>
      <c r="E55" s="45">
        <v>103.8</v>
      </c>
      <c r="F55" s="45">
        <f t="shared" si="1"/>
        <v>114.58090494860656</v>
      </c>
      <c r="G55" s="110"/>
    </row>
    <row r="56" spans="1:7" ht="13.5">
      <c r="A56" s="109">
        <v>3</v>
      </c>
      <c r="B56" s="207" t="s">
        <v>167</v>
      </c>
      <c r="C56" s="6">
        <v>21199</v>
      </c>
      <c r="D56" s="9">
        <v>21357</v>
      </c>
      <c r="E56" s="45">
        <v>102.3</v>
      </c>
      <c r="F56" s="45">
        <f t="shared" si="1"/>
        <v>99.2601957203727</v>
      </c>
      <c r="G56" s="110"/>
    </row>
    <row r="57" spans="1:7" ht="13.5">
      <c r="A57" s="109">
        <v>4</v>
      </c>
      <c r="B57" s="7" t="s">
        <v>243</v>
      </c>
      <c r="C57" s="6">
        <v>16766</v>
      </c>
      <c r="D57" s="9">
        <v>20591</v>
      </c>
      <c r="E57" s="45">
        <v>119.6</v>
      </c>
      <c r="F57" s="45">
        <f t="shared" si="1"/>
        <v>81.42392307318731</v>
      </c>
      <c r="G57" s="110"/>
    </row>
    <row r="58" spans="1:7" ht="13.5">
      <c r="A58" s="109">
        <v>5</v>
      </c>
      <c r="B58" s="208" t="s">
        <v>153</v>
      </c>
      <c r="C58" s="6">
        <v>16275</v>
      </c>
      <c r="D58" s="9">
        <v>11634</v>
      </c>
      <c r="E58" s="45">
        <v>102.8</v>
      </c>
      <c r="F58" s="45">
        <f t="shared" si="1"/>
        <v>139.89169675090253</v>
      </c>
      <c r="G58" s="110"/>
    </row>
    <row r="59" spans="1:7" ht="13.5">
      <c r="A59" s="109">
        <v>6</v>
      </c>
      <c r="B59" s="208" t="s">
        <v>249</v>
      </c>
      <c r="C59" s="6">
        <v>15812</v>
      </c>
      <c r="D59" s="9">
        <v>17503</v>
      </c>
      <c r="E59" s="45">
        <v>99</v>
      </c>
      <c r="F59" s="45">
        <f t="shared" si="1"/>
        <v>90.33879906301777</v>
      </c>
      <c r="G59" s="110"/>
    </row>
    <row r="60" spans="1:7" ht="13.5">
      <c r="A60" s="109">
        <v>7</v>
      </c>
      <c r="B60" s="208" t="s">
        <v>266</v>
      </c>
      <c r="C60" s="6">
        <v>15417</v>
      </c>
      <c r="D60" s="9">
        <v>14506</v>
      </c>
      <c r="E60" s="45">
        <v>87.5</v>
      </c>
      <c r="F60" s="45">
        <f t="shared" si="1"/>
        <v>106.2801599338205</v>
      </c>
      <c r="G60" s="110"/>
    </row>
    <row r="61" spans="1:7" ht="13.5">
      <c r="A61" s="109">
        <v>8</v>
      </c>
      <c r="B61" s="208" t="s">
        <v>247</v>
      </c>
      <c r="C61" s="6">
        <v>13792</v>
      </c>
      <c r="D61" s="9">
        <v>10707</v>
      </c>
      <c r="E61" s="45">
        <v>113.1</v>
      </c>
      <c r="F61" s="45">
        <f t="shared" si="1"/>
        <v>128.81292612309704</v>
      </c>
      <c r="G61" s="110"/>
    </row>
    <row r="62" spans="1:7" ht="13.5">
      <c r="A62" s="109">
        <v>9</v>
      </c>
      <c r="B62" s="208" t="s">
        <v>250</v>
      </c>
      <c r="C62" s="126">
        <v>10210</v>
      </c>
      <c r="D62" s="115">
        <v>11653</v>
      </c>
      <c r="E62" s="116">
        <v>86.3</v>
      </c>
      <c r="F62" s="45">
        <f t="shared" si="1"/>
        <v>87.61692268085471</v>
      </c>
      <c r="G62" s="110"/>
    </row>
    <row r="63" spans="1:7" ht="14.25" thickBot="1">
      <c r="A63" s="114">
        <v>10</v>
      </c>
      <c r="B63" s="208" t="s">
        <v>242</v>
      </c>
      <c r="C63" s="126">
        <v>8527</v>
      </c>
      <c r="D63" s="115">
        <v>5564</v>
      </c>
      <c r="E63" s="116">
        <v>94.7</v>
      </c>
      <c r="F63" s="116">
        <f t="shared" si="1"/>
        <v>153.2530553558591</v>
      </c>
      <c r="G63" s="118"/>
    </row>
    <row r="64" spans="1:7" ht="14.25" thickBot="1">
      <c r="A64" s="94"/>
      <c r="B64" s="95" t="s">
        <v>87</v>
      </c>
      <c r="C64" s="96">
        <v>208905</v>
      </c>
      <c r="D64" s="96">
        <v>203924</v>
      </c>
      <c r="E64" s="99">
        <v>99.6</v>
      </c>
      <c r="F64" s="121">
        <f t="shared" si="1"/>
        <v>102.44257664620153</v>
      </c>
      <c r="G64" s="138">
        <v>69.5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303" t="s">
        <v>206</v>
      </c>
      <c r="C16" s="303" t="s">
        <v>207</v>
      </c>
      <c r="D16" s="303" t="s">
        <v>208</v>
      </c>
      <c r="E16" s="303" t="s">
        <v>175</v>
      </c>
      <c r="F16" s="303" t="s">
        <v>176</v>
      </c>
      <c r="G16" s="303" t="s">
        <v>177</v>
      </c>
      <c r="H16" s="303" t="s">
        <v>178</v>
      </c>
      <c r="I16" s="303" t="s">
        <v>179</v>
      </c>
      <c r="J16" s="303" t="s">
        <v>180</v>
      </c>
      <c r="K16" s="303" t="s">
        <v>181</v>
      </c>
      <c r="L16" s="303" t="s">
        <v>182</v>
      </c>
      <c r="M16" s="303" t="s">
        <v>183</v>
      </c>
      <c r="N16" s="1"/>
    </row>
    <row r="17" spans="1:27" ht="10.5" customHeight="1">
      <c r="A17" s="10" t="s">
        <v>209</v>
      </c>
      <c r="B17" s="300">
        <v>67.9</v>
      </c>
      <c r="C17" s="300">
        <v>70.2</v>
      </c>
      <c r="D17" s="300">
        <v>77.5</v>
      </c>
      <c r="E17" s="300">
        <v>83.7</v>
      </c>
      <c r="F17" s="300">
        <v>70.4</v>
      </c>
      <c r="G17" s="300">
        <v>83.5</v>
      </c>
      <c r="H17" s="300">
        <v>83.9</v>
      </c>
      <c r="I17" s="300">
        <v>76.5</v>
      </c>
      <c r="J17" s="300">
        <v>74.5</v>
      </c>
      <c r="K17" s="300">
        <v>82.8</v>
      </c>
      <c r="L17" s="300">
        <v>76.5</v>
      </c>
      <c r="M17" s="300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210</v>
      </c>
      <c r="B18" s="300">
        <v>73.5</v>
      </c>
      <c r="C18" s="300">
        <v>74.3</v>
      </c>
      <c r="D18" s="300">
        <v>75.7</v>
      </c>
      <c r="E18" s="300">
        <v>85.3</v>
      </c>
      <c r="F18" s="300">
        <v>83.2</v>
      </c>
      <c r="G18" s="300">
        <v>89.6</v>
      </c>
      <c r="H18" s="300">
        <v>94.5</v>
      </c>
      <c r="I18" s="300">
        <v>77.2</v>
      </c>
      <c r="J18" s="300">
        <v>90.5</v>
      </c>
      <c r="K18" s="300">
        <v>97.3</v>
      </c>
      <c r="L18" s="300">
        <v>96.3</v>
      </c>
      <c r="M18" s="300">
        <v>78.9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"/>
      <c r="AA18" s="1"/>
    </row>
    <row r="19" spans="1:27" ht="10.5" customHeight="1">
      <c r="A19" s="10" t="s">
        <v>211</v>
      </c>
      <c r="B19" s="300">
        <v>92.9</v>
      </c>
      <c r="C19" s="300">
        <v>77.4</v>
      </c>
      <c r="D19" s="300">
        <v>75.4</v>
      </c>
      <c r="E19" s="300">
        <v>75.8</v>
      </c>
      <c r="F19" s="300">
        <v>74.4</v>
      </c>
      <c r="G19" s="300">
        <v>77.7</v>
      </c>
      <c r="H19" s="300">
        <v>80.3</v>
      </c>
      <c r="I19" s="300">
        <v>77.2</v>
      </c>
      <c r="J19" s="300">
        <v>77.5</v>
      </c>
      <c r="K19" s="300">
        <v>77.1</v>
      </c>
      <c r="L19" s="300">
        <v>73.5</v>
      </c>
      <c r="M19" s="300">
        <v>66.6</v>
      </c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1"/>
      <c r="AA19" s="1"/>
    </row>
    <row r="20" spans="1:27" ht="10.5" customHeight="1">
      <c r="A20" s="10" t="s">
        <v>212</v>
      </c>
      <c r="B20" s="300">
        <v>67.1</v>
      </c>
      <c r="C20" s="300">
        <v>69</v>
      </c>
      <c r="D20" s="300">
        <v>71.2</v>
      </c>
      <c r="E20" s="300">
        <v>73.2</v>
      </c>
      <c r="F20" s="300">
        <v>72</v>
      </c>
      <c r="G20" s="300">
        <v>72.6</v>
      </c>
      <c r="H20" s="300">
        <v>78.1</v>
      </c>
      <c r="I20" s="300">
        <v>80</v>
      </c>
      <c r="J20" s="300">
        <v>75.3</v>
      </c>
      <c r="K20" s="300">
        <v>77.7</v>
      </c>
      <c r="L20" s="300">
        <v>79.8</v>
      </c>
      <c r="M20" s="300">
        <v>73.4</v>
      </c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1"/>
      <c r="AA20" s="1"/>
    </row>
    <row r="21" spans="1:27" ht="10.5" customHeight="1">
      <c r="A21" s="10" t="s">
        <v>213</v>
      </c>
      <c r="B21" s="300">
        <v>71.6</v>
      </c>
      <c r="C21" s="300">
        <v>76.8</v>
      </c>
      <c r="D21" s="300">
        <v>80.9</v>
      </c>
      <c r="E21" s="300">
        <v>79.2</v>
      </c>
      <c r="F21" s="300">
        <v>79.8</v>
      </c>
      <c r="G21" s="300">
        <v>79.2</v>
      </c>
      <c r="H21" s="300">
        <v>80.8</v>
      </c>
      <c r="I21" s="300">
        <v>83.9</v>
      </c>
      <c r="J21" s="300">
        <v>84.2</v>
      </c>
      <c r="K21" s="300"/>
      <c r="L21" s="300"/>
      <c r="M21" s="301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1"/>
      <c r="AA22" s="1"/>
    </row>
    <row r="23" spans="14:27" ht="9.75" customHeight="1"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1"/>
      <c r="AA23" s="1"/>
    </row>
    <row r="24" spans="1:13" ht="13.5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</row>
    <row r="28" ht="13.5">
      <c r="O28" s="308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303" t="s">
        <v>206</v>
      </c>
      <c r="C41" s="303" t="s">
        <v>207</v>
      </c>
      <c r="D41" s="303" t="s">
        <v>208</v>
      </c>
      <c r="E41" s="303" t="s">
        <v>175</v>
      </c>
      <c r="F41" s="303" t="s">
        <v>176</v>
      </c>
      <c r="G41" s="303" t="s">
        <v>177</v>
      </c>
      <c r="H41" s="303" t="s">
        <v>178</v>
      </c>
      <c r="I41" s="303" t="s">
        <v>179</v>
      </c>
      <c r="J41" s="303" t="s">
        <v>180</v>
      </c>
      <c r="K41" s="303" t="s">
        <v>181</v>
      </c>
      <c r="L41" s="303" t="s">
        <v>182</v>
      </c>
      <c r="M41" s="303" t="s">
        <v>183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209</v>
      </c>
      <c r="B42" s="309">
        <v>100.1</v>
      </c>
      <c r="C42" s="309">
        <v>94.9</v>
      </c>
      <c r="D42" s="309">
        <v>88</v>
      </c>
      <c r="E42" s="309">
        <v>84.7</v>
      </c>
      <c r="F42" s="309">
        <v>86.6</v>
      </c>
      <c r="G42" s="309">
        <v>95.3</v>
      </c>
      <c r="H42" s="309">
        <v>92.5</v>
      </c>
      <c r="I42" s="309">
        <v>95.8</v>
      </c>
      <c r="J42" s="309">
        <v>94.3</v>
      </c>
      <c r="K42" s="309">
        <v>94.3</v>
      </c>
      <c r="L42" s="309">
        <v>93.5</v>
      </c>
      <c r="M42" s="309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210</v>
      </c>
      <c r="B43" s="309">
        <v>96.9</v>
      </c>
      <c r="C43" s="309">
        <v>96.4</v>
      </c>
      <c r="D43" s="309">
        <v>90.1</v>
      </c>
      <c r="E43" s="309">
        <v>101.5</v>
      </c>
      <c r="F43" s="309">
        <v>106.8</v>
      </c>
      <c r="G43" s="309">
        <v>110.7</v>
      </c>
      <c r="H43" s="309">
        <v>103.8</v>
      </c>
      <c r="I43" s="309">
        <v>105.9</v>
      </c>
      <c r="J43" s="309">
        <v>95.9</v>
      </c>
      <c r="K43" s="309">
        <v>92.5</v>
      </c>
      <c r="L43" s="309">
        <v>100.7</v>
      </c>
      <c r="M43" s="309">
        <v>94.6</v>
      </c>
      <c r="N43" s="25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0.5" customHeight="1">
      <c r="A44" s="10" t="s">
        <v>211</v>
      </c>
      <c r="B44" s="309">
        <v>109.6</v>
      </c>
      <c r="C44" s="309">
        <v>91.7</v>
      </c>
      <c r="D44" s="309">
        <v>85.7</v>
      </c>
      <c r="E44" s="309">
        <v>88.7</v>
      </c>
      <c r="F44" s="309">
        <v>89.8</v>
      </c>
      <c r="G44" s="309">
        <v>91.4</v>
      </c>
      <c r="H44" s="309">
        <v>87.6</v>
      </c>
      <c r="I44" s="309">
        <v>85.8</v>
      </c>
      <c r="J44" s="309">
        <v>84.7</v>
      </c>
      <c r="K44" s="309">
        <v>90.7</v>
      </c>
      <c r="L44" s="309">
        <v>91.4</v>
      </c>
      <c r="M44" s="309">
        <v>87.4</v>
      </c>
      <c r="N44" s="25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</row>
    <row r="45" spans="1:26" ht="10.5" customHeight="1">
      <c r="A45" s="10" t="s">
        <v>212</v>
      </c>
      <c r="B45" s="309">
        <v>91.1</v>
      </c>
      <c r="C45" s="309">
        <v>91.1</v>
      </c>
      <c r="D45" s="309">
        <v>91.1</v>
      </c>
      <c r="E45" s="309">
        <v>90.6</v>
      </c>
      <c r="F45" s="309">
        <v>95.7</v>
      </c>
      <c r="G45" s="309">
        <v>90</v>
      </c>
      <c r="H45" s="309">
        <v>92.4</v>
      </c>
      <c r="I45" s="309">
        <v>93.7</v>
      </c>
      <c r="J45" s="309">
        <v>85.5</v>
      </c>
      <c r="K45" s="309">
        <v>88.9</v>
      </c>
      <c r="L45" s="309">
        <v>90.9</v>
      </c>
      <c r="M45" s="309">
        <v>84</v>
      </c>
      <c r="N45" s="25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</row>
    <row r="46" spans="1:26" ht="10.5" customHeight="1">
      <c r="A46" s="10" t="s">
        <v>202</v>
      </c>
      <c r="B46" s="309">
        <v>85.3</v>
      </c>
      <c r="C46" s="309">
        <v>84.2</v>
      </c>
      <c r="D46" s="309">
        <v>80.9</v>
      </c>
      <c r="E46" s="309">
        <v>82.2</v>
      </c>
      <c r="F46" s="309">
        <v>91.4</v>
      </c>
      <c r="G46" s="309">
        <v>87.2</v>
      </c>
      <c r="H46" s="309">
        <v>87.8</v>
      </c>
      <c r="I46" s="309">
        <v>91</v>
      </c>
      <c r="J46" s="309">
        <v>92.4</v>
      </c>
      <c r="K46" s="309"/>
      <c r="L46" s="309"/>
      <c r="M46" s="309"/>
      <c r="N46" s="25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</row>
    <row r="47" spans="14:26" ht="10.5" customHeight="1">
      <c r="N47" s="25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</row>
    <row r="48" spans="14:26" ht="10.5" customHeight="1">
      <c r="N48" s="25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303" t="s">
        <v>206</v>
      </c>
      <c r="C65" s="303" t="s">
        <v>207</v>
      </c>
      <c r="D65" s="303" t="s">
        <v>208</v>
      </c>
      <c r="E65" s="303" t="s">
        <v>175</v>
      </c>
      <c r="F65" s="303" t="s">
        <v>176</v>
      </c>
      <c r="G65" s="303" t="s">
        <v>177</v>
      </c>
      <c r="H65" s="303" t="s">
        <v>178</v>
      </c>
      <c r="I65" s="303" t="s">
        <v>179</v>
      </c>
      <c r="J65" s="303" t="s">
        <v>180</v>
      </c>
      <c r="K65" s="303" t="s">
        <v>181</v>
      </c>
      <c r="L65" s="303" t="s">
        <v>182</v>
      </c>
      <c r="M65" s="303" t="s">
        <v>183</v>
      </c>
    </row>
    <row r="66" spans="1:13" ht="10.5" customHeight="1">
      <c r="A66" s="10" t="s">
        <v>209</v>
      </c>
      <c r="B66" s="300">
        <v>67.6</v>
      </c>
      <c r="C66" s="300">
        <v>74.7</v>
      </c>
      <c r="D66" s="300">
        <v>88.5</v>
      </c>
      <c r="E66" s="300">
        <v>98.8</v>
      </c>
      <c r="F66" s="300">
        <v>81</v>
      </c>
      <c r="G66" s="300">
        <v>87.1</v>
      </c>
      <c r="H66" s="300">
        <v>90.8</v>
      </c>
      <c r="I66" s="300">
        <v>79.5</v>
      </c>
      <c r="J66" s="300">
        <v>79.1</v>
      </c>
      <c r="K66" s="300">
        <v>87.8</v>
      </c>
      <c r="L66" s="300">
        <v>81.9</v>
      </c>
      <c r="M66" s="300">
        <v>81.6</v>
      </c>
    </row>
    <row r="67" spans="1:26" ht="10.5" customHeight="1">
      <c r="A67" s="10" t="s">
        <v>210</v>
      </c>
      <c r="B67" s="300">
        <v>75.9</v>
      </c>
      <c r="C67" s="300">
        <v>77.1</v>
      </c>
      <c r="D67" s="300">
        <v>84.6</v>
      </c>
      <c r="E67" s="300">
        <v>83</v>
      </c>
      <c r="F67" s="300">
        <v>77.3</v>
      </c>
      <c r="G67" s="300">
        <v>80.6</v>
      </c>
      <c r="H67" s="300">
        <v>91.3</v>
      </c>
      <c r="I67" s="300">
        <v>72.6</v>
      </c>
      <c r="J67" s="300">
        <v>94.7</v>
      </c>
      <c r="K67" s="300">
        <v>105.1</v>
      </c>
      <c r="L67" s="300">
        <v>95.5</v>
      </c>
      <c r="M67" s="300">
        <v>84</v>
      </c>
      <c r="N67" s="25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0.5" customHeight="1">
      <c r="A68" s="10" t="s">
        <v>211</v>
      </c>
      <c r="B68" s="300">
        <v>83.6</v>
      </c>
      <c r="C68" s="300">
        <v>85.7</v>
      </c>
      <c r="D68" s="300">
        <v>88.4</v>
      </c>
      <c r="E68" s="300">
        <v>85.2</v>
      </c>
      <c r="F68" s="300">
        <v>82.7</v>
      </c>
      <c r="G68" s="300">
        <v>84.9</v>
      </c>
      <c r="H68" s="300">
        <v>91.8</v>
      </c>
      <c r="I68" s="300">
        <v>90.1</v>
      </c>
      <c r="J68" s="300">
        <v>91.5</v>
      </c>
      <c r="K68" s="300">
        <v>84.5</v>
      </c>
      <c r="L68" s="300">
        <v>80.3</v>
      </c>
      <c r="M68" s="300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212</v>
      </c>
      <c r="B69" s="300">
        <v>73.1</v>
      </c>
      <c r="C69" s="300">
        <v>75.7</v>
      </c>
      <c r="D69" s="300">
        <v>78.1</v>
      </c>
      <c r="E69" s="300">
        <v>80.8</v>
      </c>
      <c r="F69" s="300">
        <v>74.5</v>
      </c>
      <c r="G69" s="300">
        <v>81.3</v>
      </c>
      <c r="H69" s="300">
        <v>84.2</v>
      </c>
      <c r="I69" s="300">
        <v>85.2</v>
      </c>
      <c r="J69" s="300">
        <v>88.5</v>
      </c>
      <c r="K69" s="300">
        <v>87.1</v>
      </c>
      <c r="L69" s="300">
        <v>87.6</v>
      </c>
      <c r="M69" s="300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213</v>
      </c>
      <c r="B70" s="300">
        <v>83.9</v>
      </c>
      <c r="C70" s="300">
        <v>91.2</v>
      </c>
      <c r="D70" s="300">
        <v>100</v>
      </c>
      <c r="E70" s="300">
        <v>96.4</v>
      </c>
      <c r="F70" s="300">
        <v>86.6</v>
      </c>
      <c r="G70" s="300">
        <v>91.1</v>
      </c>
      <c r="H70" s="300">
        <v>92</v>
      </c>
      <c r="I70" s="300">
        <v>92.1</v>
      </c>
      <c r="J70" s="300">
        <v>91.1</v>
      </c>
      <c r="K70" s="300"/>
      <c r="L70" s="300"/>
      <c r="M70" s="300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306"/>
      <c r="C72" s="306"/>
      <c r="D72" s="306"/>
      <c r="E72" s="306"/>
      <c r="F72" s="306"/>
      <c r="G72" s="310"/>
      <c r="H72" s="306"/>
      <c r="I72" s="306"/>
      <c r="J72" s="306"/>
      <c r="K72" s="306"/>
      <c r="L72" s="306"/>
      <c r="M72" s="306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307" customWidth="1"/>
    <col min="25" max="26" width="7.625" style="0" customWidth="1"/>
  </cols>
  <sheetData>
    <row r="1" spans="1:29" ht="13.5">
      <c r="A1" s="25"/>
      <c r="B1" s="311"/>
      <c r="C1" s="294"/>
      <c r="D1" s="294"/>
      <c r="E1" s="294"/>
      <c r="F1" s="294"/>
      <c r="G1" s="294"/>
      <c r="H1" s="294"/>
      <c r="I1" s="294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94"/>
      <c r="C2" s="294"/>
      <c r="D2" s="294"/>
      <c r="E2" s="294"/>
      <c r="F2" s="294"/>
      <c r="G2" s="294"/>
      <c r="H2" s="294"/>
      <c r="I2" s="294"/>
      <c r="J2" s="1"/>
      <c r="L2" s="66"/>
      <c r="M2" s="312"/>
      <c r="N2" s="66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1"/>
      <c r="AB2" s="1"/>
      <c r="AC2" s="1"/>
    </row>
    <row r="3" spans="1:29" ht="13.5">
      <c r="A3" s="25"/>
      <c r="B3" s="294"/>
      <c r="C3" s="294"/>
      <c r="D3" s="294"/>
      <c r="E3" s="294"/>
      <c r="F3" s="294"/>
      <c r="G3" s="294"/>
      <c r="H3" s="294"/>
      <c r="I3" s="294"/>
      <c r="J3" s="1"/>
      <c r="L3" s="66"/>
      <c r="M3" s="312"/>
      <c r="N3" s="66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1"/>
      <c r="AB3" s="1"/>
      <c r="AC3" s="1"/>
    </row>
    <row r="4" spans="1:29" ht="13.5">
      <c r="A4" s="25"/>
      <c r="B4" s="294"/>
      <c r="C4" s="294"/>
      <c r="D4" s="294"/>
      <c r="E4" s="294"/>
      <c r="F4" s="294"/>
      <c r="G4" s="294"/>
      <c r="H4" s="294"/>
      <c r="I4" s="294"/>
      <c r="J4" s="1"/>
      <c r="L4" s="66"/>
      <c r="M4" s="312"/>
      <c r="N4" s="66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1"/>
      <c r="AB4" s="1"/>
      <c r="AC4" s="1"/>
    </row>
    <row r="5" spans="1:29" ht="13.5">
      <c r="A5" s="25"/>
      <c r="B5" s="294"/>
      <c r="C5" s="294"/>
      <c r="D5" s="294"/>
      <c r="E5" s="294"/>
      <c r="F5" s="294"/>
      <c r="G5" s="294"/>
      <c r="H5" s="294"/>
      <c r="I5" s="294"/>
      <c r="J5" s="1"/>
      <c r="L5" s="66"/>
      <c r="M5" s="312"/>
      <c r="N5" s="66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1"/>
      <c r="AB5" s="1"/>
      <c r="AC5" s="1"/>
    </row>
    <row r="6" spans="10:29" ht="13.5">
      <c r="J6" s="1"/>
      <c r="L6" s="66"/>
      <c r="M6" s="312"/>
      <c r="N6" s="66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1"/>
      <c r="AB6" s="1"/>
      <c r="AC6" s="1"/>
    </row>
    <row r="7" spans="10:23" ht="13.5">
      <c r="J7" s="1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172</v>
      </c>
      <c r="C18" s="11" t="s">
        <v>173</v>
      </c>
      <c r="D18" s="11" t="s">
        <v>174</v>
      </c>
      <c r="E18" s="11" t="s">
        <v>175</v>
      </c>
      <c r="F18" s="11" t="s">
        <v>176</v>
      </c>
      <c r="G18" s="11" t="s">
        <v>177</v>
      </c>
      <c r="H18" s="11" t="s">
        <v>178</v>
      </c>
      <c r="I18" s="11" t="s">
        <v>179</v>
      </c>
      <c r="J18" s="11" t="s">
        <v>180</v>
      </c>
      <c r="K18" s="11" t="s">
        <v>181</v>
      </c>
      <c r="L18" s="11" t="s">
        <v>182</v>
      </c>
      <c r="M18" s="11" t="s">
        <v>183</v>
      </c>
    </row>
    <row r="19" spans="1:13" ht="10.5" customHeight="1">
      <c r="A19" s="10" t="s">
        <v>184</v>
      </c>
      <c r="B19" s="309">
        <v>17.7</v>
      </c>
      <c r="C19" s="309">
        <v>19.4</v>
      </c>
      <c r="D19" s="309">
        <v>19.6</v>
      </c>
      <c r="E19" s="309">
        <v>21.3</v>
      </c>
      <c r="F19" s="309">
        <v>19.8</v>
      </c>
      <c r="G19" s="309">
        <v>16.5</v>
      </c>
      <c r="H19" s="309">
        <v>20.1</v>
      </c>
      <c r="I19" s="309">
        <v>16.7</v>
      </c>
      <c r="J19" s="309">
        <v>16.9</v>
      </c>
      <c r="K19" s="309">
        <v>17.9</v>
      </c>
      <c r="L19" s="309">
        <v>16.6</v>
      </c>
      <c r="M19" s="309">
        <v>17.4</v>
      </c>
    </row>
    <row r="20" spans="1:13" ht="10.5" customHeight="1">
      <c r="A20" s="10" t="s">
        <v>185</v>
      </c>
      <c r="B20" s="309">
        <v>15.3</v>
      </c>
      <c r="C20" s="309">
        <v>17</v>
      </c>
      <c r="D20" s="309">
        <v>17.8</v>
      </c>
      <c r="E20" s="309">
        <v>17</v>
      </c>
      <c r="F20" s="309">
        <v>18.2</v>
      </c>
      <c r="G20" s="309">
        <v>18.2</v>
      </c>
      <c r="H20" s="309">
        <v>16.2</v>
      </c>
      <c r="I20" s="309">
        <v>14.9</v>
      </c>
      <c r="J20" s="309">
        <v>17</v>
      </c>
      <c r="K20" s="309">
        <v>16</v>
      </c>
      <c r="L20" s="309">
        <v>15.8</v>
      </c>
      <c r="M20" s="309">
        <v>16.8</v>
      </c>
    </row>
    <row r="21" spans="1:13" ht="10.5" customHeight="1">
      <c r="A21" s="10" t="s">
        <v>205</v>
      </c>
      <c r="B21" s="309">
        <v>15.5</v>
      </c>
      <c r="C21" s="309">
        <v>17.7</v>
      </c>
      <c r="D21" s="309">
        <v>19.2</v>
      </c>
      <c r="E21" s="309">
        <v>19.4</v>
      </c>
      <c r="F21" s="309">
        <v>18.4</v>
      </c>
      <c r="G21" s="309">
        <v>18.2</v>
      </c>
      <c r="H21" s="309">
        <v>16.7</v>
      </c>
      <c r="I21" s="309">
        <v>17.2</v>
      </c>
      <c r="J21" s="309">
        <v>15.8</v>
      </c>
      <c r="K21" s="309">
        <v>18.6</v>
      </c>
      <c r="L21" s="309">
        <v>16.7</v>
      </c>
      <c r="M21" s="309">
        <v>16.5</v>
      </c>
    </row>
    <row r="22" spans="1:13" ht="10.5" customHeight="1">
      <c r="A22" s="10" t="s">
        <v>187</v>
      </c>
      <c r="B22" s="309">
        <v>15.9</v>
      </c>
      <c r="C22" s="309">
        <v>14.3</v>
      </c>
      <c r="D22" s="309">
        <v>15.2</v>
      </c>
      <c r="E22" s="309">
        <v>18.6</v>
      </c>
      <c r="F22" s="309">
        <v>17.4</v>
      </c>
      <c r="G22" s="309">
        <v>15.7</v>
      </c>
      <c r="H22" s="309">
        <v>15.4</v>
      </c>
      <c r="I22" s="309">
        <v>16</v>
      </c>
      <c r="J22" s="309">
        <v>16.5</v>
      </c>
      <c r="K22" s="309">
        <v>15</v>
      </c>
      <c r="L22" s="309">
        <v>14.9</v>
      </c>
      <c r="M22" s="309">
        <v>16.9</v>
      </c>
    </row>
    <row r="23" spans="1:13" ht="10.5" customHeight="1">
      <c r="A23" s="10" t="s">
        <v>202</v>
      </c>
      <c r="B23" s="309">
        <v>14.7</v>
      </c>
      <c r="C23" s="309">
        <v>15.2</v>
      </c>
      <c r="D23" s="309">
        <v>16.7</v>
      </c>
      <c r="E23" s="309">
        <v>15.9</v>
      </c>
      <c r="F23" s="309">
        <v>16.3</v>
      </c>
      <c r="G23" s="309">
        <v>16.4</v>
      </c>
      <c r="H23" s="309">
        <v>14.7</v>
      </c>
      <c r="I23" s="309">
        <v>16.5</v>
      </c>
      <c r="J23" s="309">
        <v>15.9</v>
      </c>
      <c r="K23" s="309"/>
      <c r="L23" s="309"/>
      <c r="M23" s="309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172</v>
      </c>
      <c r="C42" s="11" t="s">
        <v>173</v>
      </c>
      <c r="D42" s="11" t="s">
        <v>174</v>
      </c>
      <c r="E42" s="11" t="s">
        <v>175</v>
      </c>
      <c r="F42" s="11" t="s">
        <v>176</v>
      </c>
      <c r="G42" s="11" t="s">
        <v>177</v>
      </c>
      <c r="H42" s="11" t="s">
        <v>178</v>
      </c>
      <c r="I42" s="11" t="s">
        <v>179</v>
      </c>
      <c r="J42" s="11" t="s">
        <v>180</v>
      </c>
      <c r="K42" s="11" t="s">
        <v>181</v>
      </c>
      <c r="L42" s="11" t="s">
        <v>182</v>
      </c>
      <c r="M42" s="11" t="s">
        <v>183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184</v>
      </c>
      <c r="B43" s="309">
        <v>32.8</v>
      </c>
      <c r="C43" s="309">
        <v>33.5</v>
      </c>
      <c r="D43" s="309">
        <v>32.6</v>
      </c>
      <c r="E43" s="309">
        <v>31.2</v>
      </c>
      <c r="F43" s="309">
        <v>31.4</v>
      </c>
      <c r="G43" s="309">
        <v>24.7</v>
      </c>
      <c r="H43" s="309">
        <v>26.2</v>
      </c>
      <c r="I43" s="309">
        <v>26.1</v>
      </c>
      <c r="J43" s="309">
        <v>25.4</v>
      </c>
      <c r="K43" s="309">
        <v>25.5</v>
      </c>
      <c r="L43" s="309">
        <v>24.4</v>
      </c>
      <c r="M43" s="309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185</v>
      </c>
      <c r="B44" s="309">
        <v>24.2</v>
      </c>
      <c r="C44" s="309">
        <v>24.9</v>
      </c>
      <c r="D44" s="309">
        <v>25.1</v>
      </c>
      <c r="E44" s="309">
        <v>24.9</v>
      </c>
      <c r="F44" s="309">
        <v>26</v>
      </c>
      <c r="G44" s="309">
        <v>26.8</v>
      </c>
      <c r="H44" s="309">
        <v>25.6</v>
      </c>
      <c r="I44" s="309">
        <v>25.9</v>
      </c>
      <c r="J44" s="309">
        <v>25.6</v>
      </c>
      <c r="K44" s="309">
        <v>24.3</v>
      </c>
      <c r="L44" s="309">
        <v>24.3</v>
      </c>
      <c r="M44" s="309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186</v>
      </c>
      <c r="B45" s="309">
        <v>25.3</v>
      </c>
      <c r="C45" s="309">
        <v>26.5</v>
      </c>
      <c r="D45" s="309">
        <v>25.8</v>
      </c>
      <c r="E45" s="309">
        <v>26.4</v>
      </c>
      <c r="F45" s="309">
        <v>28.1</v>
      </c>
      <c r="G45" s="309">
        <v>27.7</v>
      </c>
      <c r="H45" s="309">
        <v>26.5</v>
      </c>
      <c r="I45" s="309">
        <v>27.3</v>
      </c>
      <c r="J45" s="309">
        <v>24.8</v>
      </c>
      <c r="K45" s="309">
        <v>26.9</v>
      </c>
      <c r="L45" s="309">
        <v>26</v>
      </c>
      <c r="M45" s="309">
        <v>26.3</v>
      </c>
      <c r="N45" s="66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204</v>
      </c>
      <c r="B46" s="309">
        <v>26.9</v>
      </c>
      <c r="C46" s="309">
        <v>26.5</v>
      </c>
      <c r="D46" s="309">
        <v>23.4</v>
      </c>
      <c r="E46" s="309">
        <v>26.7</v>
      </c>
      <c r="F46" s="309">
        <v>28.9</v>
      </c>
      <c r="G46" s="309">
        <v>26.9</v>
      </c>
      <c r="H46" s="309">
        <v>26.2</v>
      </c>
      <c r="I46" s="309">
        <v>27.1</v>
      </c>
      <c r="J46" s="309">
        <v>27.7</v>
      </c>
      <c r="K46" s="309">
        <v>26.9</v>
      </c>
      <c r="L46" s="309">
        <v>25.5</v>
      </c>
      <c r="M46" s="309">
        <v>26.2</v>
      </c>
      <c r="N46" s="66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202</v>
      </c>
      <c r="B47" s="309">
        <v>25.9</v>
      </c>
      <c r="C47" s="309">
        <v>26.8</v>
      </c>
      <c r="D47" s="309">
        <v>27.1</v>
      </c>
      <c r="E47" s="309">
        <v>27</v>
      </c>
      <c r="F47" s="309">
        <v>28</v>
      </c>
      <c r="G47" s="309">
        <v>27.8</v>
      </c>
      <c r="H47" s="309">
        <v>26.4</v>
      </c>
      <c r="I47" s="309">
        <v>26.9</v>
      </c>
      <c r="J47" s="309">
        <v>27.1</v>
      </c>
      <c r="K47" s="309"/>
      <c r="L47" s="309"/>
      <c r="M47" s="309"/>
      <c r="N47" s="66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172</v>
      </c>
      <c r="C70" s="11" t="s">
        <v>173</v>
      </c>
      <c r="D70" s="11" t="s">
        <v>174</v>
      </c>
      <c r="E70" s="11" t="s">
        <v>175</v>
      </c>
      <c r="F70" s="11" t="s">
        <v>176</v>
      </c>
      <c r="G70" s="11" t="s">
        <v>177</v>
      </c>
      <c r="H70" s="11" t="s">
        <v>178</v>
      </c>
      <c r="I70" s="11" t="s">
        <v>179</v>
      </c>
      <c r="J70" s="11" t="s">
        <v>180</v>
      </c>
      <c r="K70" s="11" t="s">
        <v>181</v>
      </c>
      <c r="L70" s="11" t="s">
        <v>182</v>
      </c>
      <c r="M70" s="11" t="s">
        <v>183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184</v>
      </c>
      <c r="B71" s="300">
        <v>53.8</v>
      </c>
      <c r="C71" s="300">
        <v>57.5</v>
      </c>
      <c r="D71" s="300">
        <v>60.5</v>
      </c>
      <c r="E71" s="300">
        <v>68.7</v>
      </c>
      <c r="F71" s="300">
        <v>62.9</v>
      </c>
      <c r="G71" s="300">
        <v>70.6</v>
      </c>
      <c r="H71" s="300">
        <v>75.9</v>
      </c>
      <c r="I71" s="300">
        <v>64.1</v>
      </c>
      <c r="J71" s="300">
        <v>67</v>
      </c>
      <c r="K71" s="300">
        <v>69.9</v>
      </c>
      <c r="L71" s="300">
        <v>68.8</v>
      </c>
      <c r="M71" s="300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185</v>
      </c>
      <c r="B72" s="300">
        <v>63.1</v>
      </c>
      <c r="C72" s="300">
        <v>68.2</v>
      </c>
      <c r="D72" s="300">
        <v>70.7</v>
      </c>
      <c r="E72" s="300">
        <v>68.6</v>
      </c>
      <c r="F72" s="300">
        <v>69.1</v>
      </c>
      <c r="G72" s="300">
        <v>67.4</v>
      </c>
      <c r="H72" s="300">
        <v>64.4</v>
      </c>
      <c r="I72" s="300">
        <v>57.1</v>
      </c>
      <c r="J72" s="300">
        <v>66.6</v>
      </c>
      <c r="K72" s="300">
        <v>66.9</v>
      </c>
      <c r="L72" s="300">
        <v>65.2</v>
      </c>
      <c r="M72" s="300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214</v>
      </c>
      <c r="B73" s="300">
        <v>61.1</v>
      </c>
      <c r="C73" s="300">
        <v>65.9</v>
      </c>
      <c r="D73" s="300">
        <v>74.7</v>
      </c>
      <c r="E73" s="300">
        <v>73.1</v>
      </c>
      <c r="F73" s="300">
        <v>64.6</v>
      </c>
      <c r="G73" s="300">
        <v>66</v>
      </c>
      <c r="H73" s="300">
        <v>64.1</v>
      </c>
      <c r="I73" s="300">
        <v>62.5</v>
      </c>
      <c r="J73" s="300">
        <v>65.2</v>
      </c>
      <c r="K73" s="300">
        <v>67.9</v>
      </c>
      <c r="L73" s="300">
        <v>64.9</v>
      </c>
      <c r="M73" s="300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212</v>
      </c>
      <c r="B74" s="300">
        <v>58.4</v>
      </c>
      <c r="C74" s="300">
        <v>54.2</v>
      </c>
      <c r="D74" s="300">
        <v>66.9</v>
      </c>
      <c r="E74" s="300">
        <v>67.7</v>
      </c>
      <c r="F74" s="300">
        <v>58.6</v>
      </c>
      <c r="G74" s="300">
        <v>59.8</v>
      </c>
      <c r="H74" s="300">
        <v>59.2</v>
      </c>
      <c r="I74" s="300">
        <v>58.5</v>
      </c>
      <c r="J74" s="300">
        <v>59.1</v>
      </c>
      <c r="K74" s="300">
        <v>56.2</v>
      </c>
      <c r="L74" s="300">
        <v>59.6</v>
      </c>
      <c r="M74" s="300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202</v>
      </c>
      <c r="B75" s="300">
        <v>56.9</v>
      </c>
      <c r="C75" s="300">
        <v>55.9</v>
      </c>
      <c r="D75" s="300">
        <v>61.4</v>
      </c>
      <c r="E75" s="300">
        <v>59.1</v>
      </c>
      <c r="F75" s="300">
        <v>57.4</v>
      </c>
      <c r="G75" s="300">
        <v>59</v>
      </c>
      <c r="H75" s="300">
        <v>56.7</v>
      </c>
      <c r="I75" s="300">
        <v>61</v>
      </c>
      <c r="J75" s="300">
        <v>58.2</v>
      </c>
      <c r="K75" s="300"/>
      <c r="L75" s="300"/>
      <c r="M75" s="300"/>
    </row>
    <row r="76" spans="2:13" ht="9.75" customHeight="1">
      <c r="B76" s="306"/>
      <c r="C76" s="306"/>
      <c r="D76" s="306"/>
      <c r="E76" s="306"/>
      <c r="F76" s="306"/>
      <c r="G76" s="306"/>
      <c r="H76" s="306"/>
      <c r="I76" s="306"/>
      <c r="J76" s="306"/>
      <c r="K76" s="304"/>
      <c r="L76" s="306"/>
      <c r="M76" s="306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312"/>
      <c r="N4" s="66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312"/>
      <c r="N5" s="66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312"/>
      <c r="N6" s="66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312"/>
      <c r="N7" s="66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312"/>
      <c r="N8" s="66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1"/>
    </row>
    <row r="10" spans="12:27" ht="9.75" customHeight="1">
      <c r="L10" s="66"/>
      <c r="M10" s="66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1"/>
    </row>
    <row r="11" spans="12:27" ht="9.75" customHeight="1">
      <c r="L11" s="66"/>
      <c r="M11" s="66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1"/>
    </row>
    <row r="12" spans="12:27" ht="9.75" customHeight="1">
      <c r="L12" s="66"/>
      <c r="M12" s="66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1"/>
    </row>
    <row r="13" spans="12:27" ht="9.75" customHeight="1">
      <c r="L13" s="66"/>
      <c r="M13" s="66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312"/>
      <c r="AA15" s="1"/>
    </row>
    <row r="16" spans="12:27" ht="9.75" customHeight="1">
      <c r="L16" s="66"/>
      <c r="M16" s="312"/>
      <c r="AA16" s="1"/>
    </row>
    <row r="17" spans="12:27" ht="9.75" customHeight="1">
      <c r="L17" s="66"/>
      <c r="M17" s="312"/>
      <c r="AA17" s="1"/>
    </row>
    <row r="18" spans="12:27" ht="9.75" customHeight="1">
      <c r="L18" s="66"/>
      <c r="M18" s="312"/>
      <c r="AA18" s="1"/>
    </row>
    <row r="19" spans="12:27" ht="9.75" customHeight="1">
      <c r="L19" s="66"/>
      <c r="M19" s="312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172</v>
      </c>
      <c r="C24" s="11" t="s">
        <v>173</v>
      </c>
      <c r="D24" s="11" t="s">
        <v>174</v>
      </c>
      <c r="E24" s="11" t="s">
        <v>175</v>
      </c>
      <c r="F24" s="11" t="s">
        <v>176</v>
      </c>
      <c r="G24" s="11" t="s">
        <v>177</v>
      </c>
      <c r="H24" s="11" t="s">
        <v>178</v>
      </c>
      <c r="I24" s="11" t="s">
        <v>179</v>
      </c>
      <c r="J24" s="11" t="s">
        <v>180</v>
      </c>
      <c r="K24" s="11" t="s">
        <v>181</v>
      </c>
      <c r="L24" s="11" t="s">
        <v>182</v>
      </c>
      <c r="M24" s="11" t="s">
        <v>183</v>
      </c>
      <c r="AA24" s="1"/>
    </row>
    <row r="25" spans="1:27" ht="10.5" customHeight="1">
      <c r="A25" s="10" t="s">
        <v>184</v>
      </c>
      <c r="B25" s="309">
        <v>23.7</v>
      </c>
      <c r="C25" s="309">
        <v>23.8</v>
      </c>
      <c r="D25" s="309">
        <v>28.9</v>
      </c>
      <c r="E25" s="309">
        <v>32</v>
      </c>
      <c r="F25" s="309">
        <v>26.4</v>
      </c>
      <c r="G25" s="309">
        <v>29.1</v>
      </c>
      <c r="H25" s="309">
        <v>26.4</v>
      </c>
      <c r="I25" s="309">
        <v>25</v>
      </c>
      <c r="J25" s="309">
        <v>22.6</v>
      </c>
      <c r="K25" s="309">
        <v>24.1</v>
      </c>
      <c r="L25" s="309">
        <v>25.7</v>
      </c>
      <c r="M25" s="309">
        <v>20.8</v>
      </c>
      <c r="AA25" s="1"/>
    </row>
    <row r="26" spans="1:27" ht="10.5" customHeight="1">
      <c r="A26" s="10" t="s">
        <v>185</v>
      </c>
      <c r="B26" s="309">
        <v>19.5</v>
      </c>
      <c r="C26" s="309">
        <v>21.4</v>
      </c>
      <c r="D26" s="309">
        <v>26.7</v>
      </c>
      <c r="E26" s="309">
        <v>25.7</v>
      </c>
      <c r="F26" s="309">
        <v>26.3</v>
      </c>
      <c r="G26" s="309">
        <v>25.8</v>
      </c>
      <c r="H26" s="309">
        <v>27.2</v>
      </c>
      <c r="I26" s="309">
        <v>20.4</v>
      </c>
      <c r="J26" s="309">
        <v>24.4</v>
      </c>
      <c r="K26" s="309">
        <v>26.7</v>
      </c>
      <c r="L26" s="309">
        <v>24.7</v>
      </c>
      <c r="M26" s="309">
        <v>22.6</v>
      </c>
      <c r="AA26" s="1"/>
    </row>
    <row r="27" spans="1:27" ht="10.5" customHeight="1">
      <c r="A27" s="10" t="s">
        <v>186</v>
      </c>
      <c r="B27" s="309">
        <v>23.6</v>
      </c>
      <c r="C27" s="309">
        <v>22.3</v>
      </c>
      <c r="D27" s="309">
        <v>28.3</v>
      </c>
      <c r="E27" s="309">
        <v>28.3</v>
      </c>
      <c r="F27" s="309">
        <v>24.1</v>
      </c>
      <c r="G27" s="309">
        <v>26.1</v>
      </c>
      <c r="H27" s="309">
        <v>24.3</v>
      </c>
      <c r="I27" s="309">
        <v>26.1</v>
      </c>
      <c r="J27" s="309">
        <v>23.3</v>
      </c>
      <c r="K27" s="309">
        <v>22.2</v>
      </c>
      <c r="L27" s="309">
        <v>24.7</v>
      </c>
      <c r="M27" s="309">
        <v>24.2</v>
      </c>
      <c r="AA27" s="1"/>
    </row>
    <row r="28" spans="1:27" ht="10.5" customHeight="1">
      <c r="A28" s="10" t="s">
        <v>204</v>
      </c>
      <c r="B28" s="309">
        <v>21.2</v>
      </c>
      <c r="C28" s="309">
        <v>23.6</v>
      </c>
      <c r="D28" s="309">
        <v>23.5</v>
      </c>
      <c r="E28" s="309">
        <v>25.2</v>
      </c>
      <c r="F28" s="309">
        <v>24.6</v>
      </c>
      <c r="G28" s="309">
        <v>28.3</v>
      </c>
      <c r="H28" s="309">
        <v>24.6</v>
      </c>
      <c r="I28" s="309">
        <v>23.4</v>
      </c>
      <c r="J28" s="309">
        <v>22.5</v>
      </c>
      <c r="K28" s="309">
        <v>23.1</v>
      </c>
      <c r="L28" s="309">
        <v>20.9</v>
      </c>
      <c r="M28" s="309">
        <v>20.6</v>
      </c>
      <c r="AA28" s="1"/>
    </row>
    <row r="29" spans="1:27" ht="10.5" customHeight="1">
      <c r="A29" s="10" t="s">
        <v>213</v>
      </c>
      <c r="B29" s="309">
        <v>18.7</v>
      </c>
      <c r="C29" s="309">
        <v>19.2</v>
      </c>
      <c r="D29" s="309">
        <v>23.7</v>
      </c>
      <c r="E29" s="309">
        <v>22.6</v>
      </c>
      <c r="F29" s="309">
        <v>25.9</v>
      </c>
      <c r="G29" s="309">
        <v>24</v>
      </c>
      <c r="H29" s="309">
        <v>23.8</v>
      </c>
      <c r="I29" s="309">
        <v>23</v>
      </c>
      <c r="J29" s="309">
        <v>21.8</v>
      </c>
      <c r="K29" s="309"/>
      <c r="L29" s="309"/>
      <c r="M29" s="309"/>
      <c r="AA29" s="1"/>
    </row>
    <row r="30" ht="9.75" customHeight="1">
      <c r="AA30" s="1"/>
    </row>
    <row r="31" spans="14:27" ht="9.75" customHeight="1"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172</v>
      </c>
      <c r="C53" s="11" t="s">
        <v>173</v>
      </c>
      <c r="D53" s="11" t="s">
        <v>174</v>
      </c>
      <c r="E53" s="11" t="s">
        <v>175</v>
      </c>
      <c r="F53" s="11" t="s">
        <v>176</v>
      </c>
      <c r="G53" s="11" t="s">
        <v>177</v>
      </c>
      <c r="H53" s="11" t="s">
        <v>178</v>
      </c>
      <c r="I53" s="11" t="s">
        <v>179</v>
      </c>
      <c r="J53" s="11" t="s">
        <v>180</v>
      </c>
      <c r="K53" s="11" t="s">
        <v>181</v>
      </c>
      <c r="L53" s="11" t="s">
        <v>182</v>
      </c>
      <c r="M53" s="11" t="s">
        <v>183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184</v>
      </c>
      <c r="B54" s="309">
        <v>41.3</v>
      </c>
      <c r="C54" s="309">
        <v>42.8</v>
      </c>
      <c r="D54" s="309">
        <v>43.7</v>
      </c>
      <c r="E54" s="309">
        <v>46.6</v>
      </c>
      <c r="F54" s="309">
        <v>46.5</v>
      </c>
      <c r="G54" s="309">
        <v>44.9</v>
      </c>
      <c r="H54" s="309">
        <v>42.7</v>
      </c>
      <c r="I54" s="309">
        <v>40.8</v>
      </c>
      <c r="J54" s="309">
        <v>41.5</v>
      </c>
      <c r="K54" s="309">
        <v>41.6</v>
      </c>
      <c r="L54" s="309">
        <v>43.7</v>
      </c>
      <c r="M54" s="309">
        <v>39.7</v>
      </c>
      <c r="N54" s="66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185</v>
      </c>
      <c r="B55" s="309">
        <v>39.3</v>
      </c>
      <c r="C55" s="309">
        <v>40</v>
      </c>
      <c r="D55" s="309">
        <v>41.4</v>
      </c>
      <c r="E55" s="309">
        <v>41.4</v>
      </c>
      <c r="F55" s="309">
        <v>41.7</v>
      </c>
      <c r="G55" s="309">
        <v>41.8</v>
      </c>
      <c r="H55" s="309">
        <v>42.5</v>
      </c>
      <c r="I55" s="309">
        <v>39.2</v>
      </c>
      <c r="J55" s="309">
        <v>40.7</v>
      </c>
      <c r="K55" s="309">
        <v>41.6</v>
      </c>
      <c r="L55" s="309">
        <v>41.7</v>
      </c>
      <c r="M55" s="309">
        <v>38.7</v>
      </c>
      <c r="N55" s="66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186</v>
      </c>
      <c r="B56" s="309">
        <v>41.2</v>
      </c>
      <c r="C56" s="309">
        <v>41.2</v>
      </c>
      <c r="D56" s="309">
        <v>42.5</v>
      </c>
      <c r="E56" s="309">
        <v>43.5</v>
      </c>
      <c r="F56" s="309">
        <v>40</v>
      </c>
      <c r="G56" s="309">
        <v>41.2</v>
      </c>
      <c r="H56" s="309">
        <v>38.6</v>
      </c>
      <c r="I56" s="309">
        <v>41.3</v>
      </c>
      <c r="J56" s="309">
        <v>40.3</v>
      </c>
      <c r="K56" s="309">
        <v>39.7</v>
      </c>
      <c r="L56" s="309">
        <v>41.3</v>
      </c>
      <c r="M56" s="309">
        <v>39.7</v>
      </c>
      <c r="N56" s="66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204</v>
      </c>
      <c r="B57" s="309">
        <v>42</v>
      </c>
      <c r="C57" s="309">
        <v>43.4</v>
      </c>
      <c r="D57" s="309">
        <v>41</v>
      </c>
      <c r="E57" s="309">
        <v>40.6</v>
      </c>
      <c r="F57" s="309">
        <v>41.4</v>
      </c>
      <c r="G57" s="309">
        <v>43.6</v>
      </c>
      <c r="H57" s="309">
        <v>41.6</v>
      </c>
      <c r="I57" s="309">
        <v>41.2</v>
      </c>
      <c r="J57" s="309">
        <v>40.8</v>
      </c>
      <c r="K57" s="309">
        <v>41.1</v>
      </c>
      <c r="L57" s="309">
        <v>38.8</v>
      </c>
      <c r="M57" s="309">
        <v>37.3</v>
      </c>
      <c r="N57" s="66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213</v>
      </c>
      <c r="B58" s="309">
        <v>38.5</v>
      </c>
      <c r="C58" s="309">
        <v>37.5</v>
      </c>
      <c r="D58" s="309">
        <v>37.8</v>
      </c>
      <c r="E58" s="309">
        <v>36.3</v>
      </c>
      <c r="F58" s="309">
        <v>38.6</v>
      </c>
      <c r="G58" s="309">
        <v>38.7</v>
      </c>
      <c r="H58" s="309">
        <v>38.3</v>
      </c>
      <c r="I58" s="309">
        <v>38.3</v>
      </c>
      <c r="J58" s="309">
        <v>37.8</v>
      </c>
      <c r="K58" s="309"/>
      <c r="L58" s="309"/>
      <c r="M58" s="309"/>
      <c r="N58" s="66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313"/>
    </row>
    <row r="66" spans="14:26" ht="9.75" customHeight="1"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</row>
    <row r="67" spans="14:26" ht="9.75" customHeight="1"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</row>
    <row r="68" spans="14:26" ht="9.75" customHeight="1"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</row>
    <row r="69" spans="14:26" ht="9.75" customHeight="1"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172</v>
      </c>
      <c r="C83" s="11" t="s">
        <v>173</v>
      </c>
      <c r="D83" s="11" t="s">
        <v>174</v>
      </c>
      <c r="E83" s="11" t="s">
        <v>175</v>
      </c>
      <c r="F83" s="11" t="s">
        <v>176</v>
      </c>
      <c r="G83" s="11" t="s">
        <v>177</v>
      </c>
      <c r="H83" s="11" t="s">
        <v>178</v>
      </c>
      <c r="I83" s="11" t="s">
        <v>179</v>
      </c>
      <c r="J83" s="11" t="s">
        <v>180</v>
      </c>
      <c r="K83" s="11" t="s">
        <v>181</v>
      </c>
      <c r="L83" s="11" t="s">
        <v>182</v>
      </c>
      <c r="M83" s="11" t="s">
        <v>183</v>
      </c>
    </row>
    <row r="84" spans="1:13" ht="10.5" customHeight="1">
      <c r="A84" s="10" t="s">
        <v>184</v>
      </c>
      <c r="B84" s="300">
        <v>57.7</v>
      </c>
      <c r="C84" s="300">
        <v>54.8</v>
      </c>
      <c r="D84" s="300">
        <v>65.8</v>
      </c>
      <c r="E84" s="300">
        <v>67.7</v>
      </c>
      <c r="F84" s="300">
        <v>56.9</v>
      </c>
      <c r="G84" s="300">
        <v>65.4</v>
      </c>
      <c r="H84" s="300">
        <v>62.8</v>
      </c>
      <c r="I84" s="300">
        <v>62.1</v>
      </c>
      <c r="J84" s="300">
        <v>53.9</v>
      </c>
      <c r="K84" s="300">
        <v>58</v>
      </c>
      <c r="L84" s="300">
        <v>57.7</v>
      </c>
      <c r="M84" s="300">
        <v>54.6</v>
      </c>
    </row>
    <row r="85" spans="1:13" ht="10.5" customHeight="1">
      <c r="A85" s="10" t="s">
        <v>185</v>
      </c>
      <c r="B85" s="300">
        <v>49.7</v>
      </c>
      <c r="C85" s="300">
        <v>53.2</v>
      </c>
      <c r="D85" s="300">
        <v>63.9</v>
      </c>
      <c r="E85" s="300">
        <v>62.1</v>
      </c>
      <c r="F85" s="300">
        <v>62.9</v>
      </c>
      <c r="G85" s="300">
        <v>61.7</v>
      </c>
      <c r="H85" s="300">
        <v>63.7</v>
      </c>
      <c r="I85" s="300">
        <v>54</v>
      </c>
      <c r="J85" s="300">
        <v>59.3</v>
      </c>
      <c r="K85" s="300">
        <v>63.8</v>
      </c>
      <c r="L85" s="300">
        <v>59.2</v>
      </c>
      <c r="M85" s="300">
        <v>60</v>
      </c>
    </row>
    <row r="86" spans="1:13" ht="10.5" customHeight="1">
      <c r="A86" s="10" t="s">
        <v>205</v>
      </c>
      <c r="B86" s="300">
        <v>55.9</v>
      </c>
      <c r="C86" s="300">
        <v>54.1</v>
      </c>
      <c r="D86" s="300">
        <v>66.1</v>
      </c>
      <c r="E86" s="300">
        <v>64.6</v>
      </c>
      <c r="F86" s="300">
        <v>61.8</v>
      </c>
      <c r="G86" s="300">
        <v>62.8</v>
      </c>
      <c r="H86" s="300">
        <v>64.1</v>
      </c>
      <c r="I86" s="300">
        <v>62</v>
      </c>
      <c r="J86" s="300">
        <v>58.1</v>
      </c>
      <c r="K86" s="300">
        <v>56.3</v>
      </c>
      <c r="L86" s="300">
        <v>59.1</v>
      </c>
      <c r="M86" s="300">
        <v>61.9</v>
      </c>
    </row>
    <row r="87" spans="1:13" ht="10.5" customHeight="1">
      <c r="A87" s="10" t="s">
        <v>187</v>
      </c>
      <c r="B87" s="300">
        <v>49.2</v>
      </c>
      <c r="C87" s="300">
        <v>53.5</v>
      </c>
      <c r="D87" s="300">
        <v>58.5</v>
      </c>
      <c r="E87" s="300">
        <v>62.2</v>
      </c>
      <c r="F87" s="300">
        <v>59.1</v>
      </c>
      <c r="G87" s="300">
        <v>63.9</v>
      </c>
      <c r="H87" s="300">
        <v>60.1</v>
      </c>
      <c r="I87" s="300">
        <v>57</v>
      </c>
      <c r="J87" s="300">
        <v>55.5</v>
      </c>
      <c r="K87" s="300">
        <v>56</v>
      </c>
      <c r="L87" s="300">
        <v>55.2</v>
      </c>
      <c r="M87" s="300">
        <v>55.9</v>
      </c>
    </row>
    <row r="88" spans="1:13" ht="10.5" customHeight="1">
      <c r="A88" s="10" t="s">
        <v>213</v>
      </c>
      <c r="B88" s="300">
        <v>47.8</v>
      </c>
      <c r="C88" s="300">
        <v>51.7</v>
      </c>
      <c r="D88" s="300">
        <v>62.5</v>
      </c>
      <c r="E88" s="300">
        <v>63.1</v>
      </c>
      <c r="F88" s="300">
        <v>66.1</v>
      </c>
      <c r="G88" s="300">
        <v>62</v>
      </c>
      <c r="H88" s="300">
        <v>62.3</v>
      </c>
      <c r="I88" s="300">
        <v>60</v>
      </c>
      <c r="J88" s="300">
        <v>57.9</v>
      </c>
      <c r="K88" s="300"/>
      <c r="L88" s="300"/>
      <c r="M88" s="300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172</v>
      </c>
      <c r="C24" s="11" t="s">
        <v>173</v>
      </c>
      <c r="D24" s="11" t="s">
        <v>174</v>
      </c>
      <c r="E24" s="11" t="s">
        <v>175</v>
      </c>
      <c r="F24" s="11" t="s">
        <v>176</v>
      </c>
      <c r="G24" s="11" t="s">
        <v>177</v>
      </c>
      <c r="H24" s="11" t="s">
        <v>178</v>
      </c>
      <c r="I24" s="11" t="s">
        <v>179</v>
      </c>
      <c r="J24" s="11" t="s">
        <v>180</v>
      </c>
      <c r="K24" s="11" t="s">
        <v>181</v>
      </c>
      <c r="L24" s="11" t="s">
        <v>182</v>
      </c>
      <c r="M24" s="11" t="s">
        <v>183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184</v>
      </c>
      <c r="B25" s="314">
        <v>59.24</v>
      </c>
      <c r="C25" s="314">
        <v>74.79</v>
      </c>
      <c r="D25" s="314">
        <v>80.12</v>
      </c>
      <c r="E25" s="314">
        <v>84.05</v>
      </c>
      <c r="F25" s="314">
        <v>90.28</v>
      </c>
      <c r="G25" s="314">
        <v>89.92</v>
      </c>
      <c r="H25" s="314">
        <v>90.58</v>
      </c>
      <c r="I25" s="314">
        <v>62.18</v>
      </c>
      <c r="J25" s="314">
        <v>71.3</v>
      </c>
      <c r="K25" s="314">
        <v>69.4</v>
      </c>
      <c r="L25" s="314">
        <v>79.2</v>
      </c>
      <c r="M25" s="314">
        <v>67</v>
      </c>
      <c r="N25" s="66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1"/>
      <c r="AB25" s="1"/>
      <c r="AC25" s="1"/>
    </row>
    <row r="26" spans="1:29" ht="10.5" customHeight="1">
      <c r="A26" s="10" t="s">
        <v>185</v>
      </c>
      <c r="B26" s="314">
        <v>41.9</v>
      </c>
      <c r="C26" s="314">
        <v>52.91</v>
      </c>
      <c r="D26" s="314">
        <v>75.74</v>
      </c>
      <c r="E26" s="314">
        <v>62.54</v>
      </c>
      <c r="F26" s="314">
        <v>80.23</v>
      </c>
      <c r="G26" s="314">
        <v>82.29</v>
      </c>
      <c r="H26" s="314">
        <v>80.53</v>
      </c>
      <c r="I26" s="314">
        <v>40.82</v>
      </c>
      <c r="J26" s="314">
        <v>44.9</v>
      </c>
      <c r="K26" s="314">
        <v>43.8</v>
      </c>
      <c r="L26" s="314">
        <v>59.4</v>
      </c>
      <c r="M26" s="314">
        <v>54.7</v>
      </c>
      <c r="N26" s="66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1"/>
      <c r="AB26" s="1"/>
      <c r="AC26" s="1"/>
    </row>
    <row r="27" spans="1:29" ht="10.5" customHeight="1">
      <c r="A27" s="10" t="s">
        <v>186</v>
      </c>
      <c r="B27" s="314">
        <v>51.15</v>
      </c>
      <c r="C27" s="314">
        <v>68.9</v>
      </c>
      <c r="D27" s="314">
        <v>62.27</v>
      </c>
      <c r="E27" s="314">
        <v>88.58</v>
      </c>
      <c r="F27" s="314">
        <v>84.28</v>
      </c>
      <c r="G27" s="314">
        <v>92.26</v>
      </c>
      <c r="H27" s="314">
        <v>94.4</v>
      </c>
      <c r="I27" s="314">
        <v>63.79</v>
      </c>
      <c r="J27" s="314">
        <v>53.5</v>
      </c>
      <c r="K27" s="314">
        <v>55.3</v>
      </c>
      <c r="L27" s="314">
        <v>58.2</v>
      </c>
      <c r="M27" s="314">
        <v>57.6</v>
      </c>
      <c r="N27" s="66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1"/>
      <c r="AB27" s="1"/>
      <c r="AC27" s="1"/>
    </row>
    <row r="28" spans="1:29" ht="10.5" customHeight="1">
      <c r="A28" s="10" t="s">
        <v>204</v>
      </c>
      <c r="B28" s="314">
        <v>49.9</v>
      </c>
      <c r="C28" s="314">
        <v>54.11</v>
      </c>
      <c r="D28" s="314">
        <v>67.08</v>
      </c>
      <c r="E28" s="314">
        <v>88</v>
      </c>
      <c r="F28" s="314">
        <v>85.9</v>
      </c>
      <c r="G28" s="314">
        <v>102</v>
      </c>
      <c r="H28" s="314">
        <v>94.1</v>
      </c>
      <c r="I28" s="314">
        <v>60.2</v>
      </c>
      <c r="J28" s="314">
        <v>64.4</v>
      </c>
      <c r="K28" s="314">
        <v>66.3</v>
      </c>
      <c r="L28" s="314">
        <v>54.9</v>
      </c>
      <c r="M28" s="314">
        <v>57.7</v>
      </c>
      <c r="N28" s="66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1"/>
      <c r="AB28" s="1"/>
      <c r="AC28" s="1"/>
    </row>
    <row r="29" spans="1:29" ht="10.5" customHeight="1">
      <c r="A29" s="10" t="s">
        <v>202</v>
      </c>
      <c r="B29" s="314">
        <v>54.7</v>
      </c>
      <c r="C29" s="314">
        <v>51.8</v>
      </c>
      <c r="D29" s="314">
        <v>58.3</v>
      </c>
      <c r="E29" s="314">
        <v>73.8</v>
      </c>
      <c r="F29" s="314">
        <v>61.7</v>
      </c>
      <c r="G29" s="314">
        <v>76.3</v>
      </c>
      <c r="H29" s="314">
        <v>56.1</v>
      </c>
      <c r="I29" s="314">
        <v>39.5</v>
      </c>
      <c r="J29" s="314">
        <v>43.6</v>
      </c>
      <c r="K29" s="314"/>
      <c r="L29" s="314"/>
      <c r="M29" s="314"/>
      <c r="N29" s="66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172</v>
      </c>
      <c r="C53" s="11" t="s">
        <v>173</v>
      </c>
      <c r="D53" s="11" t="s">
        <v>174</v>
      </c>
      <c r="E53" s="11" t="s">
        <v>175</v>
      </c>
      <c r="F53" s="11" t="s">
        <v>176</v>
      </c>
      <c r="G53" s="11" t="s">
        <v>177</v>
      </c>
      <c r="H53" s="11" t="s">
        <v>178</v>
      </c>
      <c r="I53" s="11" t="s">
        <v>179</v>
      </c>
      <c r="J53" s="11" t="s">
        <v>180</v>
      </c>
      <c r="K53" s="11" t="s">
        <v>181</v>
      </c>
      <c r="L53" s="11" t="s">
        <v>182</v>
      </c>
      <c r="M53" s="11" t="s">
        <v>183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184</v>
      </c>
      <c r="B54" s="314">
        <v>58.1</v>
      </c>
      <c r="C54" s="314">
        <v>66.9</v>
      </c>
      <c r="D54" s="314">
        <v>52.7</v>
      </c>
      <c r="E54" s="314">
        <v>63.4</v>
      </c>
      <c r="F54" s="314">
        <v>73.1</v>
      </c>
      <c r="G54" s="314">
        <v>75.3</v>
      </c>
      <c r="H54" s="314">
        <v>76.3</v>
      </c>
      <c r="I54" s="314">
        <v>71.9</v>
      </c>
      <c r="J54" s="314">
        <v>54.1</v>
      </c>
      <c r="K54" s="314">
        <v>56.3</v>
      </c>
      <c r="L54" s="314">
        <v>58.6</v>
      </c>
      <c r="M54" s="314">
        <v>61.1</v>
      </c>
      <c r="N54" s="66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185</v>
      </c>
      <c r="B55" s="314">
        <v>51.7</v>
      </c>
      <c r="C55" s="314">
        <v>52.9</v>
      </c>
      <c r="D55" s="314">
        <v>54.4</v>
      </c>
      <c r="E55" s="314">
        <v>51.2</v>
      </c>
      <c r="F55" s="314">
        <v>57.2</v>
      </c>
      <c r="G55" s="314">
        <v>56.3</v>
      </c>
      <c r="H55" s="314">
        <v>52.8</v>
      </c>
      <c r="I55" s="314">
        <v>43.7</v>
      </c>
      <c r="J55" s="314">
        <v>35.6</v>
      </c>
      <c r="K55" s="314">
        <v>36.3</v>
      </c>
      <c r="L55" s="314">
        <v>47.5</v>
      </c>
      <c r="M55" s="314">
        <v>47.4</v>
      </c>
      <c r="N55" s="66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186</v>
      </c>
      <c r="B56" s="314">
        <v>49.5</v>
      </c>
      <c r="C56" s="314">
        <v>56.2</v>
      </c>
      <c r="D56" s="314">
        <v>40.2</v>
      </c>
      <c r="E56" s="314">
        <v>48.4</v>
      </c>
      <c r="F56" s="314">
        <v>50.4</v>
      </c>
      <c r="G56" s="314">
        <v>49.3</v>
      </c>
      <c r="H56" s="314">
        <v>42.2</v>
      </c>
      <c r="I56" s="314">
        <v>40.9</v>
      </c>
      <c r="J56" s="314">
        <v>40.2</v>
      </c>
      <c r="K56" s="314">
        <v>42.7</v>
      </c>
      <c r="L56" s="314">
        <v>47.2</v>
      </c>
      <c r="M56" s="314">
        <v>44.3</v>
      </c>
      <c r="N56" s="66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204</v>
      </c>
      <c r="B57" s="314">
        <v>45</v>
      </c>
      <c r="C57" s="314">
        <v>47.8</v>
      </c>
      <c r="D57" s="314">
        <v>46.3</v>
      </c>
      <c r="E57" s="314">
        <v>50.3</v>
      </c>
      <c r="F57" s="314">
        <v>50.1</v>
      </c>
      <c r="G57" s="314">
        <v>49.7</v>
      </c>
      <c r="H57" s="314">
        <v>45.6</v>
      </c>
      <c r="I57" s="314">
        <v>42.3</v>
      </c>
      <c r="J57" s="314">
        <v>42.1</v>
      </c>
      <c r="K57" s="314">
        <v>44.9</v>
      </c>
      <c r="L57" s="314">
        <v>47.2</v>
      </c>
      <c r="M57" s="314">
        <v>45.6</v>
      </c>
      <c r="N57" s="66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202</v>
      </c>
      <c r="B58" s="314">
        <v>48</v>
      </c>
      <c r="C58" s="314">
        <v>47.1</v>
      </c>
      <c r="D58" s="314">
        <v>45.7</v>
      </c>
      <c r="E58" s="314">
        <v>52.1</v>
      </c>
      <c r="F58" s="314">
        <v>51.4</v>
      </c>
      <c r="G58" s="314">
        <v>51.3</v>
      </c>
      <c r="H58" s="314">
        <v>44.1</v>
      </c>
      <c r="I58" s="314">
        <v>37.6</v>
      </c>
      <c r="J58" s="314">
        <v>34.4</v>
      </c>
      <c r="K58" s="314"/>
      <c r="L58" s="314"/>
      <c r="M58" s="314"/>
      <c r="N58" s="66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172</v>
      </c>
      <c r="C83" s="11" t="s">
        <v>173</v>
      </c>
      <c r="D83" s="11" t="s">
        <v>174</v>
      </c>
      <c r="E83" s="11" t="s">
        <v>175</v>
      </c>
      <c r="F83" s="11" t="s">
        <v>176</v>
      </c>
      <c r="G83" s="11" t="s">
        <v>177</v>
      </c>
      <c r="H83" s="11" t="s">
        <v>178</v>
      </c>
      <c r="I83" s="11" t="s">
        <v>179</v>
      </c>
      <c r="J83" s="11" t="s">
        <v>180</v>
      </c>
      <c r="K83" s="11" t="s">
        <v>181</v>
      </c>
      <c r="L83" s="11" t="s">
        <v>182</v>
      </c>
      <c r="M83" s="11" t="s">
        <v>183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184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185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214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215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202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>
        <v>104.8</v>
      </c>
      <c r="J88" s="15">
        <v>125.6</v>
      </c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</row>
    <row r="9" spans="1:26" ht="9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1:26" ht="9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</row>
    <row r="11" spans="1:26" ht="9.7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</row>
    <row r="12" spans="1:26" ht="9.7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9" spans="1:26" ht="9.7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</row>
    <row r="20" spans="1:26" ht="9.7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</row>
    <row r="21" spans="1:26" ht="9.7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</row>
    <row r="22" spans="1:55" ht="9.7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172</v>
      </c>
      <c r="C24" s="11" t="s">
        <v>173</v>
      </c>
      <c r="D24" s="11" t="s">
        <v>174</v>
      </c>
      <c r="E24" s="11" t="s">
        <v>175</v>
      </c>
      <c r="F24" s="11" t="s">
        <v>176</v>
      </c>
      <c r="G24" s="11" t="s">
        <v>177</v>
      </c>
      <c r="H24" s="11" t="s">
        <v>178</v>
      </c>
      <c r="I24" s="11" t="s">
        <v>179</v>
      </c>
      <c r="J24" s="11" t="s">
        <v>180</v>
      </c>
      <c r="K24" s="11" t="s">
        <v>181</v>
      </c>
      <c r="L24" s="11" t="s">
        <v>182</v>
      </c>
      <c r="M24" s="11" t="s">
        <v>183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184</v>
      </c>
      <c r="B25" s="309">
        <v>7.993</v>
      </c>
      <c r="C25" s="309">
        <v>11.164</v>
      </c>
      <c r="D25" s="309">
        <v>12.567</v>
      </c>
      <c r="E25" s="309">
        <v>13.164</v>
      </c>
      <c r="F25" s="309">
        <v>12.2</v>
      </c>
      <c r="G25" s="309">
        <v>13.13</v>
      </c>
      <c r="H25" s="309">
        <v>13.712</v>
      </c>
      <c r="I25" s="309">
        <v>11.262</v>
      </c>
      <c r="J25" s="309">
        <v>10.94</v>
      </c>
      <c r="K25" s="309">
        <v>11.556</v>
      </c>
      <c r="L25" s="309">
        <v>11.609</v>
      </c>
      <c r="M25" s="309">
        <v>10.19</v>
      </c>
      <c r="N25" s="66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185</v>
      </c>
      <c r="B26" s="309">
        <v>8.804</v>
      </c>
      <c r="C26" s="309">
        <v>10.818</v>
      </c>
      <c r="D26" s="309">
        <v>11.816</v>
      </c>
      <c r="E26" s="309">
        <v>11.84</v>
      </c>
      <c r="F26" s="309">
        <v>11.701</v>
      </c>
      <c r="G26" s="309">
        <v>13.887</v>
      </c>
      <c r="H26" s="309">
        <v>12.517</v>
      </c>
      <c r="I26" s="309">
        <v>11.085</v>
      </c>
      <c r="J26" s="309">
        <v>13.32</v>
      </c>
      <c r="K26" s="309">
        <v>11.754</v>
      </c>
      <c r="L26" s="309">
        <v>10.546</v>
      </c>
      <c r="M26" s="309">
        <v>10.957</v>
      </c>
      <c r="N26" s="66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186</v>
      </c>
      <c r="B27" s="309">
        <v>8.993</v>
      </c>
      <c r="C27" s="309">
        <v>10.331</v>
      </c>
      <c r="D27" s="309">
        <v>13.174</v>
      </c>
      <c r="E27" s="309">
        <v>14.234</v>
      </c>
      <c r="F27" s="309">
        <v>13.038</v>
      </c>
      <c r="G27" s="309">
        <v>15.156</v>
      </c>
      <c r="H27" s="309">
        <v>15.007</v>
      </c>
      <c r="I27" s="309">
        <v>13.546</v>
      </c>
      <c r="J27" s="309">
        <v>12.824</v>
      </c>
      <c r="K27" s="309">
        <v>13.59</v>
      </c>
      <c r="L27" s="309">
        <v>12.953</v>
      </c>
      <c r="M27" s="309">
        <v>12.097</v>
      </c>
      <c r="N27" s="66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204</v>
      </c>
      <c r="B28" s="309">
        <v>9.502</v>
      </c>
      <c r="C28" s="309">
        <v>11.333</v>
      </c>
      <c r="D28" s="309">
        <v>13.779</v>
      </c>
      <c r="E28" s="309">
        <v>14.1</v>
      </c>
      <c r="F28" s="309">
        <v>15.6</v>
      </c>
      <c r="G28" s="309">
        <v>16.2</v>
      </c>
      <c r="H28" s="309">
        <v>15.5</v>
      </c>
      <c r="I28" s="309">
        <v>12.9</v>
      </c>
      <c r="J28" s="309">
        <v>13</v>
      </c>
      <c r="K28" s="309">
        <v>12.8</v>
      </c>
      <c r="L28" s="309">
        <v>13.9</v>
      </c>
      <c r="M28" s="309">
        <v>11.8</v>
      </c>
      <c r="N28" s="66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202</v>
      </c>
      <c r="B29" s="309">
        <v>8.7</v>
      </c>
      <c r="C29" s="309">
        <v>9.7</v>
      </c>
      <c r="D29" s="309">
        <v>12.1</v>
      </c>
      <c r="E29" s="309">
        <v>12.2</v>
      </c>
      <c r="F29" s="309">
        <v>11.3</v>
      </c>
      <c r="G29" s="309">
        <v>12.2</v>
      </c>
      <c r="H29" s="309">
        <v>11.7</v>
      </c>
      <c r="I29" s="309">
        <v>10.2</v>
      </c>
      <c r="J29" s="309">
        <v>11.8</v>
      </c>
      <c r="K29" s="309"/>
      <c r="L29" s="309"/>
      <c r="M29" s="309"/>
      <c r="N29" s="66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306" customFormat="1" ht="10.5" customHeight="1">
      <c r="A53" s="15"/>
      <c r="B53" s="300" t="s">
        <v>172</v>
      </c>
      <c r="C53" s="300" t="s">
        <v>173</v>
      </c>
      <c r="D53" s="300" t="s">
        <v>174</v>
      </c>
      <c r="E53" s="300" t="s">
        <v>175</v>
      </c>
      <c r="F53" s="300" t="s">
        <v>176</v>
      </c>
      <c r="G53" s="300" t="s">
        <v>177</v>
      </c>
      <c r="H53" s="300" t="s">
        <v>178</v>
      </c>
      <c r="I53" s="300" t="s">
        <v>179</v>
      </c>
      <c r="J53" s="300" t="s">
        <v>180</v>
      </c>
      <c r="K53" s="300" t="s">
        <v>181</v>
      </c>
      <c r="L53" s="300" t="s">
        <v>182</v>
      </c>
      <c r="M53" s="300" t="s">
        <v>183</v>
      </c>
      <c r="N53" s="304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</row>
    <row r="54" spans="1:48" s="306" customFormat="1" ht="10.5" customHeight="1">
      <c r="A54" s="10" t="s">
        <v>184</v>
      </c>
      <c r="B54" s="309">
        <v>13.602</v>
      </c>
      <c r="C54" s="309">
        <v>14.2</v>
      </c>
      <c r="D54" s="309">
        <v>14.6</v>
      </c>
      <c r="E54" s="309">
        <v>14.9</v>
      </c>
      <c r="F54" s="309">
        <v>15.4</v>
      </c>
      <c r="G54" s="309">
        <v>15.3</v>
      </c>
      <c r="H54" s="309">
        <v>14.7</v>
      </c>
      <c r="I54" s="309">
        <v>13.3</v>
      </c>
      <c r="J54" s="309">
        <v>13.2</v>
      </c>
      <c r="K54" s="309">
        <v>13</v>
      </c>
      <c r="L54" s="309">
        <v>13.9</v>
      </c>
      <c r="M54" s="309">
        <v>13</v>
      </c>
      <c r="N54" s="304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</row>
    <row r="55" spans="1:48" s="306" customFormat="1" ht="10.5" customHeight="1">
      <c r="A55" s="10" t="s">
        <v>185</v>
      </c>
      <c r="B55" s="309">
        <v>13.219</v>
      </c>
      <c r="C55" s="309">
        <v>13.6</v>
      </c>
      <c r="D55" s="309">
        <v>13.3</v>
      </c>
      <c r="E55" s="309">
        <v>13</v>
      </c>
      <c r="F55" s="309">
        <v>13.7</v>
      </c>
      <c r="G55" s="309">
        <v>13.9</v>
      </c>
      <c r="H55" s="309">
        <v>13.3</v>
      </c>
      <c r="I55" s="309">
        <v>12.8</v>
      </c>
      <c r="J55" s="309">
        <v>12.7</v>
      </c>
      <c r="K55" s="309">
        <v>12.8</v>
      </c>
      <c r="L55" s="309">
        <v>12.7</v>
      </c>
      <c r="M55" s="309">
        <v>11.9</v>
      </c>
      <c r="N55" s="304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</row>
    <row r="56" spans="1:48" s="306" customFormat="1" ht="10.5" customHeight="1">
      <c r="A56" s="10" t="s">
        <v>186</v>
      </c>
      <c r="B56" s="309">
        <v>11.898</v>
      </c>
      <c r="C56" s="309">
        <v>11.8</v>
      </c>
      <c r="D56" s="309">
        <v>12.8</v>
      </c>
      <c r="E56" s="309">
        <v>12.3</v>
      </c>
      <c r="F56" s="309">
        <v>13.4</v>
      </c>
      <c r="G56" s="309">
        <v>13.6</v>
      </c>
      <c r="H56" s="309">
        <v>12.7</v>
      </c>
      <c r="I56" s="309">
        <v>13.4</v>
      </c>
      <c r="J56" s="309">
        <v>12.9</v>
      </c>
      <c r="K56" s="309">
        <v>14.5</v>
      </c>
      <c r="L56" s="309">
        <v>14.8</v>
      </c>
      <c r="M56" s="309">
        <v>13.4</v>
      </c>
      <c r="N56" s="304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</row>
    <row r="57" spans="1:48" s="306" customFormat="1" ht="10.5" customHeight="1">
      <c r="A57" s="10" t="s">
        <v>204</v>
      </c>
      <c r="B57" s="309">
        <v>12.017</v>
      </c>
      <c r="C57" s="309">
        <v>12.349</v>
      </c>
      <c r="D57" s="309">
        <v>13.055</v>
      </c>
      <c r="E57" s="309">
        <v>13</v>
      </c>
      <c r="F57" s="309">
        <v>13.8</v>
      </c>
      <c r="G57" s="309">
        <v>13.5</v>
      </c>
      <c r="H57" s="309">
        <v>13.5</v>
      </c>
      <c r="I57" s="309">
        <v>12.4</v>
      </c>
      <c r="J57" s="309">
        <v>11.8</v>
      </c>
      <c r="K57" s="309">
        <v>12.5</v>
      </c>
      <c r="L57" s="309">
        <v>12.6</v>
      </c>
      <c r="M57" s="309">
        <v>11.6</v>
      </c>
      <c r="N57" s="304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</row>
    <row r="58" spans="1:27" s="306" customFormat="1" ht="10.5" customHeight="1">
      <c r="A58" s="10" t="s">
        <v>202</v>
      </c>
      <c r="B58" s="309">
        <v>11</v>
      </c>
      <c r="C58" s="309">
        <v>11.6</v>
      </c>
      <c r="D58" s="309">
        <v>12</v>
      </c>
      <c r="E58" s="309">
        <v>12</v>
      </c>
      <c r="F58" s="309">
        <v>12.7</v>
      </c>
      <c r="G58" s="309">
        <v>12.6</v>
      </c>
      <c r="H58" s="309">
        <v>11.5</v>
      </c>
      <c r="I58" s="309">
        <v>10.7</v>
      </c>
      <c r="J58" s="309">
        <v>11.1</v>
      </c>
      <c r="K58" s="309"/>
      <c r="L58" s="309"/>
      <c r="M58" s="309"/>
      <c r="N58" s="304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04"/>
    </row>
    <row r="59" spans="1:27" ht="9.75" customHeight="1">
      <c r="A59" s="30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307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06" customFormat="1" ht="10.5" customHeight="1">
      <c r="A83" s="15"/>
      <c r="B83" s="300" t="s">
        <v>172</v>
      </c>
      <c r="C83" s="300" t="s">
        <v>173</v>
      </c>
      <c r="D83" s="300" t="s">
        <v>174</v>
      </c>
      <c r="E83" s="300" t="s">
        <v>175</v>
      </c>
      <c r="F83" s="300" t="s">
        <v>176</v>
      </c>
      <c r="G83" s="300" t="s">
        <v>177</v>
      </c>
      <c r="H83" s="300" t="s">
        <v>178</v>
      </c>
      <c r="I83" s="300" t="s">
        <v>179</v>
      </c>
      <c r="J83" s="300" t="s">
        <v>180</v>
      </c>
      <c r="K83" s="300" t="s">
        <v>181</v>
      </c>
      <c r="L83" s="300" t="s">
        <v>182</v>
      </c>
      <c r="M83" s="300" t="s">
        <v>183</v>
      </c>
      <c r="N83" s="304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</row>
    <row r="84" spans="1:26" s="306" customFormat="1" ht="10.5" customHeight="1">
      <c r="A84" s="10" t="s">
        <v>184</v>
      </c>
      <c r="B84" s="302">
        <v>59.6</v>
      </c>
      <c r="C84" s="302">
        <v>78.1</v>
      </c>
      <c r="D84" s="302">
        <v>86</v>
      </c>
      <c r="E84" s="302">
        <v>88.4</v>
      </c>
      <c r="F84" s="302">
        <v>78.9</v>
      </c>
      <c r="G84" s="302">
        <v>85.9</v>
      </c>
      <c r="H84" s="302">
        <v>93.2</v>
      </c>
      <c r="I84" s="302">
        <v>85.4</v>
      </c>
      <c r="J84" s="302">
        <v>82.9</v>
      </c>
      <c r="K84" s="302">
        <v>89.3</v>
      </c>
      <c r="L84" s="302">
        <v>82.9</v>
      </c>
      <c r="M84" s="302">
        <v>78.8</v>
      </c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</row>
    <row r="85" spans="1:26" s="306" customFormat="1" ht="10.5" customHeight="1">
      <c r="A85" s="10" t="s">
        <v>185</v>
      </c>
      <c r="B85" s="302">
        <v>66.4</v>
      </c>
      <c r="C85" s="302">
        <v>79.5</v>
      </c>
      <c r="D85" s="302">
        <v>89.1</v>
      </c>
      <c r="E85" s="302">
        <v>90.9</v>
      </c>
      <c r="F85" s="302">
        <v>84.8</v>
      </c>
      <c r="G85" s="302">
        <v>99.9</v>
      </c>
      <c r="H85" s="302">
        <v>93.9</v>
      </c>
      <c r="I85" s="302">
        <v>87.1</v>
      </c>
      <c r="J85" s="302">
        <v>104.5</v>
      </c>
      <c r="K85" s="302">
        <v>92</v>
      </c>
      <c r="L85" s="302">
        <v>82.7</v>
      </c>
      <c r="M85" s="302">
        <v>92.7</v>
      </c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</row>
    <row r="86" spans="1:26" s="306" customFormat="1" ht="10.5" customHeight="1">
      <c r="A86" s="10" t="s">
        <v>214</v>
      </c>
      <c r="B86" s="302">
        <v>75.5</v>
      </c>
      <c r="C86" s="302">
        <v>87.8</v>
      </c>
      <c r="D86" s="302">
        <v>103.4</v>
      </c>
      <c r="E86" s="302">
        <v>115.7</v>
      </c>
      <c r="F86" s="302">
        <v>97.3</v>
      </c>
      <c r="G86" s="302">
        <v>111.7</v>
      </c>
      <c r="H86" s="302">
        <v>117.9</v>
      </c>
      <c r="I86" s="302">
        <v>100.9</v>
      </c>
      <c r="J86" s="302">
        <v>99.1</v>
      </c>
      <c r="K86" s="302">
        <v>93.5</v>
      </c>
      <c r="L86" s="302">
        <v>87.5</v>
      </c>
      <c r="M86" s="302">
        <v>91</v>
      </c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</row>
    <row r="87" spans="1:26" s="306" customFormat="1" ht="10.5" customHeight="1">
      <c r="A87" s="10" t="s">
        <v>215</v>
      </c>
      <c r="B87" s="302">
        <v>80.2</v>
      </c>
      <c r="C87" s="302">
        <v>91.7</v>
      </c>
      <c r="D87" s="302">
        <v>105.7</v>
      </c>
      <c r="E87" s="302">
        <v>109.1</v>
      </c>
      <c r="F87" s="302">
        <v>113.3</v>
      </c>
      <c r="G87" s="302">
        <v>119.8</v>
      </c>
      <c r="H87" s="302">
        <v>115</v>
      </c>
      <c r="I87" s="302">
        <v>104.6</v>
      </c>
      <c r="J87" s="302">
        <v>109.5</v>
      </c>
      <c r="K87" s="302">
        <v>102.3</v>
      </c>
      <c r="L87" s="302">
        <v>110.6</v>
      </c>
      <c r="M87" s="302">
        <v>101.7</v>
      </c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</row>
    <row r="88" spans="1:26" s="306" customFormat="1" ht="10.5" customHeight="1">
      <c r="A88" s="10" t="s">
        <v>202</v>
      </c>
      <c r="B88" s="302">
        <v>79.1</v>
      </c>
      <c r="C88" s="302">
        <v>83.6</v>
      </c>
      <c r="D88" s="302">
        <v>100.7</v>
      </c>
      <c r="E88" s="302">
        <v>101.4</v>
      </c>
      <c r="F88" s="302">
        <v>89.1</v>
      </c>
      <c r="G88" s="302">
        <v>96.9</v>
      </c>
      <c r="H88" s="302">
        <v>101.8</v>
      </c>
      <c r="I88" s="302">
        <v>95.6</v>
      </c>
      <c r="J88" s="302">
        <v>106.4</v>
      </c>
      <c r="K88" s="302"/>
      <c r="L88" s="302"/>
      <c r="M88" s="302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13" ht="9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</row>
    <row r="9" spans="1:13" ht="9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</row>
    <row r="10" spans="1:13" ht="9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</row>
    <row r="11" spans="1:13" ht="9.7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</row>
    <row r="14" spans="14:15" ht="9.75" customHeight="1">
      <c r="N14" s="317"/>
      <c r="O14" s="317"/>
    </row>
    <row r="17" ht="9.75" customHeight="1">
      <c r="O17" s="317"/>
    </row>
    <row r="18" spans="1:13" ht="9.7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3" ht="9.7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4" ht="9.7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17"/>
    </row>
    <row r="21" spans="1:14" ht="9.7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17"/>
    </row>
    <row r="22" spans="1:48" ht="9.7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172</v>
      </c>
      <c r="C24" s="11" t="s">
        <v>173</v>
      </c>
      <c r="D24" s="11" t="s">
        <v>174</v>
      </c>
      <c r="E24" s="11" t="s">
        <v>175</v>
      </c>
      <c r="F24" s="11" t="s">
        <v>176</v>
      </c>
      <c r="G24" s="11" t="s">
        <v>177</v>
      </c>
      <c r="H24" s="11" t="s">
        <v>178</v>
      </c>
      <c r="I24" s="11" t="s">
        <v>179</v>
      </c>
      <c r="J24" s="11" t="s">
        <v>180</v>
      </c>
      <c r="K24" s="11" t="s">
        <v>181</v>
      </c>
      <c r="L24" s="11" t="s">
        <v>182</v>
      </c>
      <c r="M24" s="11" t="s">
        <v>183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184</v>
      </c>
      <c r="B25" s="309">
        <v>9.42</v>
      </c>
      <c r="C25" s="309">
        <v>11.34</v>
      </c>
      <c r="D25" s="309">
        <v>11.95</v>
      </c>
      <c r="E25" s="309">
        <v>9.19</v>
      </c>
      <c r="F25" s="309">
        <v>10.72</v>
      </c>
      <c r="G25" s="309">
        <v>9.98</v>
      </c>
      <c r="H25" s="309">
        <v>11.64</v>
      </c>
      <c r="I25" s="309">
        <v>9.68</v>
      </c>
      <c r="J25" s="309">
        <v>10.53</v>
      </c>
      <c r="K25" s="309">
        <v>11.41</v>
      </c>
      <c r="L25" s="309">
        <v>11.85</v>
      </c>
      <c r="M25" s="309">
        <v>10.37</v>
      </c>
      <c r="N25" s="66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185</v>
      </c>
      <c r="B26" s="309">
        <v>9.98</v>
      </c>
      <c r="C26" s="309">
        <v>10.27</v>
      </c>
      <c r="D26" s="309">
        <v>11.23</v>
      </c>
      <c r="E26" s="309">
        <v>10.79</v>
      </c>
      <c r="F26" s="309">
        <v>9.77</v>
      </c>
      <c r="G26" s="309">
        <v>10.95</v>
      </c>
      <c r="H26" s="309">
        <v>10.29</v>
      </c>
      <c r="I26" s="309">
        <v>8.83</v>
      </c>
      <c r="J26" s="309">
        <v>10.25</v>
      </c>
      <c r="K26" s="309">
        <v>11.16</v>
      </c>
      <c r="L26" s="309">
        <v>10.68</v>
      </c>
      <c r="M26" s="309">
        <v>10.54</v>
      </c>
      <c r="N26" s="66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186</v>
      </c>
      <c r="B27" s="309">
        <v>9.22</v>
      </c>
      <c r="C27" s="309">
        <v>12.22</v>
      </c>
      <c r="D27" s="309">
        <v>12.05</v>
      </c>
      <c r="E27" s="309">
        <v>10.76</v>
      </c>
      <c r="F27" s="309">
        <v>11.23</v>
      </c>
      <c r="G27" s="309">
        <v>11.04</v>
      </c>
      <c r="H27" s="309">
        <v>11.73</v>
      </c>
      <c r="I27" s="309">
        <v>10.24</v>
      </c>
      <c r="J27" s="309">
        <v>10.88</v>
      </c>
      <c r="K27" s="309">
        <v>13.39</v>
      </c>
      <c r="L27" s="309">
        <v>14.22</v>
      </c>
      <c r="M27" s="309">
        <v>13.48</v>
      </c>
      <c r="N27" s="66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204</v>
      </c>
      <c r="B28" s="309">
        <v>12.14</v>
      </c>
      <c r="C28" s="309">
        <v>12.1</v>
      </c>
      <c r="D28" s="309">
        <v>13.79</v>
      </c>
      <c r="E28" s="309">
        <v>15.4</v>
      </c>
      <c r="F28" s="309">
        <v>13.5</v>
      </c>
      <c r="G28" s="309">
        <v>16.1</v>
      </c>
      <c r="H28" s="309">
        <v>14.4</v>
      </c>
      <c r="I28" s="309">
        <v>11.8</v>
      </c>
      <c r="J28" s="309">
        <v>14.6</v>
      </c>
      <c r="K28" s="309">
        <v>14.5</v>
      </c>
      <c r="L28" s="309">
        <v>15</v>
      </c>
      <c r="M28" s="309">
        <v>14.4</v>
      </c>
      <c r="N28" s="66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213</v>
      </c>
      <c r="B29" s="309">
        <v>12.6</v>
      </c>
      <c r="C29" s="309">
        <v>13.2</v>
      </c>
      <c r="D29" s="309">
        <v>15</v>
      </c>
      <c r="E29" s="309">
        <v>14</v>
      </c>
      <c r="F29" s="309">
        <v>14.4</v>
      </c>
      <c r="G29" s="309">
        <v>16.1</v>
      </c>
      <c r="H29" s="309">
        <v>15.2</v>
      </c>
      <c r="I29" s="309">
        <v>13.9</v>
      </c>
      <c r="J29" s="309">
        <v>14.5</v>
      </c>
      <c r="K29" s="309"/>
      <c r="L29" s="309"/>
      <c r="M29" s="309"/>
      <c r="N29" s="66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317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172</v>
      </c>
      <c r="C53" s="11" t="s">
        <v>173</v>
      </c>
      <c r="D53" s="11" t="s">
        <v>174</v>
      </c>
      <c r="E53" s="11" t="s">
        <v>175</v>
      </c>
      <c r="F53" s="11" t="s">
        <v>176</v>
      </c>
      <c r="G53" s="11" t="s">
        <v>177</v>
      </c>
      <c r="H53" s="11" t="s">
        <v>178</v>
      </c>
      <c r="I53" s="11" t="s">
        <v>179</v>
      </c>
      <c r="J53" s="11" t="s">
        <v>180</v>
      </c>
      <c r="K53" s="11" t="s">
        <v>181</v>
      </c>
      <c r="L53" s="11" t="s">
        <v>182</v>
      </c>
      <c r="M53" s="11" t="s">
        <v>183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184</v>
      </c>
      <c r="B54" s="309">
        <v>20.5</v>
      </c>
      <c r="C54" s="309">
        <v>21.2</v>
      </c>
      <c r="D54" s="309">
        <v>19.8</v>
      </c>
      <c r="E54" s="309">
        <v>18.7</v>
      </c>
      <c r="F54" s="309">
        <v>20.1</v>
      </c>
      <c r="G54" s="309">
        <v>18.6</v>
      </c>
      <c r="H54" s="309">
        <v>18.7</v>
      </c>
      <c r="I54" s="309">
        <v>18.8</v>
      </c>
      <c r="J54" s="309">
        <v>18.8</v>
      </c>
      <c r="K54" s="309">
        <v>18.8</v>
      </c>
      <c r="L54" s="309">
        <v>19.2</v>
      </c>
      <c r="M54" s="309">
        <v>18.9</v>
      </c>
      <c r="N54" s="66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185</v>
      </c>
      <c r="B55" s="309">
        <v>19</v>
      </c>
      <c r="C55" s="309">
        <v>19.4</v>
      </c>
      <c r="D55" s="309">
        <v>18.7</v>
      </c>
      <c r="E55" s="309">
        <v>19.4</v>
      </c>
      <c r="F55" s="309">
        <v>19.5</v>
      </c>
      <c r="G55" s="309">
        <v>19.2</v>
      </c>
      <c r="H55" s="309">
        <v>19.1</v>
      </c>
      <c r="I55" s="309">
        <v>18.8</v>
      </c>
      <c r="J55" s="309">
        <v>18.4</v>
      </c>
      <c r="K55" s="309">
        <v>19</v>
      </c>
      <c r="L55" s="309">
        <v>19</v>
      </c>
      <c r="M55" s="309">
        <v>18.6</v>
      </c>
      <c r="N55" s="66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186</v>
      </c>
      <c r="B56" s="309">
        <v>18.8</v>
      </c>
      <c r="C56" s="309">
        <v>22.3</v>
      </c>
      <c r="D56" s="309">
        <v>21.9</v>
      </c>
      <c r="E56" s="309">
        <v>18.9</v>
      </c>
      <c r="F56" s="309">
        <v>20.2</v>
      </c>
      <c r="G56" s="309">
        <v>20.3</v>
      </c>
      <c r="H56" s="309">
        <v>20.1</v>
      </c>
      <c r="I56" s="309">
        <v>20</v>
      </c>
      <c r="J56" s="309">
        <v>19.9</v>
      </c>
      <c r="K56" s="309">
        <v>21.1</v>
      </c>
      <c r="L56" s="309">
        <v>21.7</v>
      </c>
      <c r="M56" s="309">
        <v>20.7</v>
      </c>
      <c r="N56" s="66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204</v>
      </c>
      <c r="B57" s="309">
        <v>20.8</v>
      </c>
      <c r="C57" s="309">
        <v>21</v>
      </c>
      <c r="D57" s="309">
        <v>20</v>
      </c>
      <c r="E57" s="309">
        <v>21.4</v>
      </c>
      <c r="F57" s="309">
        <v>22.3</v>
      </c>
      <c r="G57" s="309">
        <v>23</v>
      </c>
      <c r="H57" s="309">
        <v>21.7</v>
      </c>
      <c r="I57" s="309">
        <v>19.7</v>
      </c>
      <c r="J57" s="309">
        <v>20.4</v>
      </c>
      <c r="K57" s="309">
        <v>20.8</v>
      </c>
      <c r="L57" s="309">
        <v>21.3</v>
      </c>
      <c r="M57" s="309">
        <v>20.3</v>
      </c>
      <c r="N57" s="66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213</v>
      </c>
      <c r="B58" s="309">
        <v>21.1</v>
      </c>
      <c r="C58" s="309">
        <v>21.7</v>
      </c>
      <c r="D58" s="309">
        <v>20.3</v>
      </c>
      <c r="E58" s="309">
        <v>20.5</v>
      </c>
      <c r="F58" s="309">
        <v>21.1</v>
      </c>
      <c r="G58" s="309">
        <v>21.5</v>
      </c>
      <c r="H58" s="309">
        <v>21</v>
      </c>
      <c r="I58" s="309">
        <v>21</v>
      </c>
      <c r="J58" s="309">
        <v>20.9</v>
      </c>
      <c r="K58" s="309"/>
      <c r="L58" s="309"/>
      <c r="M58" s="309"/>
      <c r="N58" s="66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172</v>
      </c>
      <c r="C83" s="11" t="s">
        <v>173</v>
      </c>
      <c r="D83" s="11" t="s">
        <v>174</v>
      </c>
      <c r="E83" s="11" t="s">
        <v>175</v>
      </c>
      <c r="F83" s="11" t="s">
        <v>176</v>
      </c>
      <c r="G83" s="11" t="s">
        <v>177</v>
      </c>
      <c r="H83" s="11" t="s">
        <v>178</v>
      </c>
      <c r="I83" s="11" t="s">
        <v>179</v>
      </c>
      <c r="J83" s="11" t="s">
        <v>180</v>
      </c>
      <c r="K83" s="11" t="s">
        <v>181</v>
      </c>
      <c r="L83" s="11" t="s">
        <v>182</v>
      </c>
      <c r="M83" s="11" t="s">
        <v>183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184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185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205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187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213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>
        <v>66.4</v>
      </c>
      <c r="J88" s="11">
        <v>69.5</v>
      </c>
      <c r="K88" s="11"/>
      <c r="L88" s="11"/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4"/>
  <sheetViews>
    <sheetView workbookViewId="0" topLeftCell="A1">
      <selection activeCell="A1" sqref="A1"/>
    </sheetView>
  </sheetViews>
  <sheetFormatPr defaultColWidth="9.00390625" defaultRowHeight="13.5"/>
  <cols>
    <col min="1" max="16384" width="10.625" style="0" customWidth="1"/>
  </cols>
  <sheetData>
    <row r="1" spans="5:7" ht="17.25">
      <c r="E1" s="295"/>
      <c r="F1" s="295"/>
      <c r="G1" s="295"/>
    </row>
    <row r="3" ht="17.25">
      <c r="B3" s="295"/>
    </row>
    <row r="4" spans="9:12" ht="17.25">
      <c r="I4" s="295"/>
      <c r="J4" s="295"/>
      <c r="K4" s="295"/>
      <c r="L4" s="295"/>
    </row>
    <row r="32" spans="1:14" s="59" customFormat="1" ht="19.5" customHeight="1">
      <c r="A32" s="12"/>
      <c r="B32" s="13" t="s">
        <v>188</v>
      </c>
      <c r="C32" s="13" t="s">
        <v>189</v>
      </c>
      <c r="D32" s="13" t="s">
        <v>190</v>
      </c>
      <c r="E32" s="13" t="s">
        <v>191</v>
      </c>
      <c r="F32" s="13" t="s">
        <v>192</v>
      </c>
      <c r="G32" s="13" t="s">
        <v>193</v>
      </c>
      <c r="H32" s="13" t="s">
        <v>194</v>
      </c>
      <c r="I32" s="13" t="s">
        <v>195</v>
      </c>
      <c r="J32" s="296" t="s">
        <v>196</v>
      </c>
      <c r="K32" s="13" t="s">
        <v>197</v>
      </c>
      <c r="L32" s="11" t="s">
        <v>257</v>
      </c>
      <c r="M32" s="65"/>
      <c r="N32" s="297"/>
    </row>
    <row r="33" spans="1:14" ht="19.5" customHeight="1">
      <c r="A33" s="12" t="s">
        <v>198</v>
      </c>
      <c r="B33" s="13">
        <v>152.4</v>
      </c>
      <c r="C33" s="13">
        <v>149.9</v>
      </c>
      <c r="D33" s="13">
        <v>146</v>
      </c>
      <c r="E33" s="13">
        <v>139.8</v>
      </c>
      <c r="F33" s="13">
        <v>140.7</v>
      </c>
      <c r="G33" s="13">
        <v>138</v>
      </c>
      <c r="H33" s="13">
        <v>120.3</v>
      </c>
      <c r="I33" s="13">
        <v>113</v>
      </c>
      <c r="J33" s="13">
        <v>115.8</v>
      </c>
      <c r="K33" s="5">
        <v>115.1</v>
      </c>
      <c r="L33" s="5">
        <v>110.9</v>
      </c>
      <c r="M33" s="1"/>
      <c r="N33" s="1"/>
    </row>
    <row r="34" spans="1:14" ht="19.5" customHeight="1">
      <c r="A34" s="12" t="s">
        <v>199</v>
      </c>
      <c r="B34" s="13">
        <v>169.5</v>
      </c>
      <c r="C34" s="13">
        <v>173.3</v>
      </c>
      <c r="D34" s="13">
        <v>179.3</v>
      </c>
      <c r="E34" s="13">
        <v>185.5</v>
      </c>
      <c r="F34" s="13">
        <v>186.7</v>
      </c>
      <c r="G34" s="13">
        <v>189.8</v>
      </c>
      <c r="H34" s="13">
        <v>190.2</v>
      </c>
      <c r="I34" s="13">
        <v>191.7</v>
      </c>
      <c r="J34" s="13">
        <v>198.8</v>
      </c>
      <c r="K34" s="5">
        <v>201.7</v>
      </c>
      <c r="L34" s="5">
        <v>202.7</v>
      </c>
      <c r="M34" s="1"/>
      <c r="N34" s="1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189734</v>
      </c>
      <c r="K2" s="7" t="s">
        <v>11</v>
      </c>
      <c r="L2" s="6">
        <f aca="true" t="shared" si="0" ref="L2:L7">SUM(J2)</f>
        <v>189734</v>
      </c>
      <c r="M2" s="6">
        <v>131392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233538</v>
      </c>
    </row>
    <row r="4" spans="10:13" ht="13.5">
      <c r="J4" s="6">
        <v>425429</v>
      </c>
      <c r="K4" s="5" t="s">
        <v>13</v>
      </c>
      <c r="L4" s="6">
        <f t="shared" si="0"/>
        <v>425429</v>
      </c>
      <c r="M4" s="6">
        <v>237290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62337</v>
      </c>
    </row>
    <row r="6" spans="10:13" ht="13.5">
      <c r="J6" s="6">
        <v>377133</v>
      </c>
      <c r="K6" s="5" t="s">
        <v>15</v>
      </c>
      <c r="L6" s="6">
        <f t="shared" si="0"/>
        <v>377133</v>
      </c>
      <c r="M6" s="6">
        <v>260590</v>
      </c>
    </row>
    <row r="7" spans="10:13" ht="13.5">
      <c r="J7" s="6">
        <v>561391</v>
      </c>
      <c r="K7" s="5" t="s">
        <v>16</v>
      </c>
      <c r="L7" s="6">
        <f t="shared" si="0"/>
        <v>561391</v>
      </c>
      <c r="M7" s="6">
        <v>362206</v>
      </c>
    </row>
    <row r="8" spans="10:13" ht="13.5">
      <c r="J8" s="6">
        <f>SUM(J2:J7)</f>
        <v>2026872</v>
      </c>
      <c r="K8" s="5" t="s">
        <v>9</v>
      </c>
      <c r="L8" s="69">
        <f>SUM(L2:L7)</f>
        <v>2026872</v>
      </c>
      <c r="M8" s="6">
        <f>SUM(M2:M7)</f>
        <v>1287353</v>
      </c>
    </row>
    <row r="10" spans="10:13" ht="13.5">
      <c r="J10" t="s">
        <v>111</v>
      </c>
      <c r="L10" t="s">
        <v>131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131392</v>
      </c>
      <c r="M11" s="6">
        <f>SUM(N11-L11)</f>
        <v>58342</v>
      </c>
      <c r="N11" s="6">
        <f>SUM(L2)</f>
        <v>189734</v>
      </c>
    </row>
    <row r="12" spans="11:14" ht="13.5">
      <c r="K12" s="5" t="s">
        <v>12</v>
      </c>
      <c r="L12" s="6">
        <f t="shared" si="1"/>
        <v>233538</v>
      </c>
      <c r="M12" s="6">
        <f aca="true" t="shared" si="2" ref="M12:M17">SUM(N12-L12)</f>
        <v>135851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237290</v>
      </c>
      <c r="M13" s="6">
        <f t="shared" si="2"/>
        <v>188139</v>
      </c>
      <c r="N13" s="6">
        <f t="shared" si="3"/>
        <v>425429</v>
      </c>
    </row>
    <row r="14" spans="11:14" ht="13.5">
      <c r="K14" s="5" t="s">
        <v>14</v>
      </c>
      <c r="L14" s="6">
        <f t="shared" si="1"/>
        <v>62337</v>
      </c>
      <c r="M14" s="6">
        <f t="shared" si="2"/>
        <v>41459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260590</v>
      </c>
      <c r="M15" s="6">
        <f t="shared" si="2"/>
        <v>116543</v>
      </c>
      <c r="N15" s="6">
        <f t="shared" si="3"/>
        <v>377133</v>
      </c>
    </row>
    <row r="16" spans="11:14" ht="13.5">
      <c r="K16" s="5" t="s">
        <v>16</v>
      </c>
      <c r="L16" s="6">
        <f t="shared" si="1"/>
        <v>362206</v>
      </c>
      <c r="M16" s="6">
        <f t="shared" si="2"/>
        <v>199185</v>
      </c>
      <c r="N16" s="6">
        <f t="shared" si="3"/>
        <v>561391</v>
      </c>
    </row>
    <row r="17" spans="11:14" ht="13.5">
      <c r="K17" s="5" t="s">
        <v>9</v>
      </c>
      <c r="L17" s="6">
        <f>SUM(L11:L16)</f>
        <v>1287353</v>
      </c>
      <c r="M17" s="6">
        <f t="shared" si="2"/>
        <v>739519</v>
      </c>
      <c r="N17" s="6">
        <f t="shared" si="3"/>
        <v>2026872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19" t="s">
        <v>17</v>
      </c>
      <c r="D56" s="420"/>
      <c r="E56" s="419" t="s">
        <v>65</v>
      </c>
      <c r="F56" s="420"/>
      <c r="G56" s="423" t="s">
        <v>64</v>
      </c>
      <c r="H56" s="419" t="s">
        <v>66</v>
      </c>
      <c r="I56" s="420"/>
    </row>
    <row r="57" spans="1:9" ht="14.25">
      <c r="A57" s="53" t="s">
        <v>71</v>
      </c>
      <c r="B57" s="54"/>
      <c r="C57" s="421"/>
      <c r="D57" s="422"/>
      <c r="E57" s="421"/>
      <c r="F57" s="422"/>
      <c r="G57" s="424"/>
      <c r="H57" s="421"/>
      <c r="I57" s="422"/>
    </row>
    <row r="58" spans="1:9" ht="19.5" customHeight="1">
      <c r="A58" s="58" t="s">
        <v>103</v>
      </c>
      <c r="B58" s="55"/>
      <c r="C58" s="416" t="s">
        <v>134</v>
      </c>
      <c r="D58" s="415"/>
      <c r="E58" s="417" t="s">
        <v>258</v>
      </c>
      <c r="F58" s="415"/>
      <c r="G58" s="131">
        <v>22.4</v>
      </c>
      <c r="H58" s="56"/>
      <c r="I58" s="57"/>
    </row>
    <row r="59" spans="1:9" ht="19.5" customHeight="1">
      <c r="A59" s="58" t="s">
        <v>67</v>
      </c>
      <c r="B59" s="55"/>
      <c r="C59" s="414" t="s">
        <v>69</v>
      </c>
      <c r="D59" s="415"/>
      <c r="E59" s="417" t="s">
        <v>259</v>
      </c>
      <c r="F59" s="415"/>
      <c r="G59" s="139">
        <v>35.7</v>
      </c>
      <c r="H59" s="56"/>
      <c r="I59" s="57"/>
    </row>
    <row r="60" spans="1:9" ht="19.5" customHeight="1">
      <c r="A60" s="58" t="s">
        <v>68</v>
      </c>
      <c r="B60" s="55"/>
      <c r="C60" s="417" t="s">
        <v>251</v>
      </c>
      <c r="D60" s="418"/>
      <c r="E60" s="414" t="s">
        <v>260</v>
      </c>
      <c r="F60" s="415"/>
      <c r="G60" s="131">
        <v>71.1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N78" sqref="N78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98"/>
    </row>
    <row r="3" spans="1:2" ht="9.75" customHeight="1">
      <c r="A3" s="38"/>
      <c r="B3" s="38"/>
    </row>
    <row r="4" spans="10:13" ht="9.75" customHeight="1">
      <c r="J4" s="295"/>
      <c r="K4" s="3"/>
      <c r="L4" s="3"/>
      <c r="M4" s="130"/>
    </row>
    <row r="20" ht="9.75" customHeight="1">
      <c r="AI20" s="299"/>
    </row>
    <row r="25" spans="1:35" s="299" customFormat="1" ht="9.75" customHeight="1">
      <c r="A25" s="300"/>
      <c r="B25" s="300" t="s">
        <v>172</v>
      </c>
      <c r="C25" s="300" t="s">
        <v>173</v>
      </c>
      <c r="D25" s="300" t="s">
        <v>174</v>
      </c>
      <c r="E25" s="300" t="s">
        <v>175</v>
      </c>
      <c r="F25" s="300" t="s">
        <v>176</v>
      </c>
      <c r="G25" s="300" t="s">
        <v>177</v>
      </c>
      <c r="H25" s="300" t="s">
        <v>178</v>
      </c>
      <c r="I25" s="300" t="s">
        <v>179</v>
      </c>
      <c r="J25" s="300" t="s">
        <v>180</v>
      </c>
      <c r="K25" s="300" t="s">
        <v>181</v>
      </c>
      <c r="L25" s="300" t="s">
        <v>182</v>
      </c>
      <c r="M25" s="300" t="s">
        <v>183</v>
      </c>
      <c r="AI25"/>
    </row>
    <row r="26" spans="1:13" ht="9.75" customHeight="1">
      <c r="A26" s="10" t="s">
        <v>184</v>
      </c>
      <c r="B26" s="300">
        <v>71.5</v>
      </c>
      <c r="C26" s="300">
        <v>80.1</v>
      </c>
      <c r="D26" s="300">
        <v>88.7</v>
      </c>
      <c r="E26" s="300">
        <v>92.4</v>
      </c>
      <c r="F26" s="300">
        <v>85.2</v>
      </c>
      <c r="G26" s="300">
        <v>86</v>
      </c>
      <c r="H26" s="300">
        <v>89.3</v>
      </c>
      <c r="I26" s="300">
        <v>76.4</v>
      </c>
      <c r="J26" s="301">
        <v>75.5</v>
      </c>
      <c r="K26" s="300">
        <v>80.2</v>
      </c>
      <c r="L26" s="300">
        <v>81.3</v>
      </c>
      <c r="M26" s="300">
        <v>73.3</v>
      </c>
    </row>
    <row r="27" spans="1:13" ht="9.75" customHeight="1">
      <c r="A27" s="10" t="s">
        <v>185</v>
      </c>
      <c r="B27" s="300">
        <v>65.1</v>
      </c>
      <c r="C27" s="300">
        <v>72.2</v>
      </c>
      <c r="D27" s="300">
        <v>82.7</v>
      </c>
      <c r="E27" s="300">
        <v>80.1</v>
      </c>
      <c r="F27" s="300">
        <v>82.3</v>
      </c>
      <c r="G27" s="300">
        <v>86</v>
      </c>
      <c r="H27" s="300">
        <v>83.8</v>
      </c>
      <c r="I27" s="300">
        <v>67</v>
      </c>
      <c r="J27" s="300">
        <v>78.6</v>
      </c>
      <c r="K27" s="300">
        <v>79.7</v>
      </c>
      <c r="L27" s="300">
        <v>77.3</v>
      </c>
      <c r="M27" s="300">
        <v>74.3</v>
      </c>
    </row>
    <row r="28" spans="1:13" ht="9.75" customHeight="1">
      <c r="A28" s="10" t="s">
        <v>186</v>
      </c>
      <c r="B28" s="300">
        <v>71.7</v>
      </c>
      <c r="C28" s="300">
        <v>74.6</v>
      </c>
      <c r="D28" s="300">
        <v>84.6</v>
      </c>
      <c r="E28" s="300">
        <v>88.4</v>
      </c>
      <c r="F28" s="300">
        <v>82.6</v>
      </c>
      <c r="G28" s="300">
        <v>87.5</v>
      </c>
      <c r="H28" s="300">
        <v>85.2</v>
      </c>
      <c r="I28" s="300">
        <v>81.2</v>
      </c>
      <c r="J28" s="300">
        <v>75.8</v>
      </c>
      <c r="K28" s="300">
        <v>81</v>
      </c>
      <c r="L28" s="300">
        <v>81.8</v>
      </c>
      <c r="M28" s="300">
        <v>78.8</v>
      </c>
    </row>
    <row r="29" spans="1:13" ht="9.75" customHeight="1">
      <c r="A29" s="10" t="s">
        <v>187</v>
      </c>
      <c r="B29" s="300">
        <v>70.4</v>
      </c>
      <c r="C29" s="300">
        <v>73.6</v>
      </c>
      <c r="D29" s="302">
        <v>80</v>
      </c>
      <c r="E29" s="300">
        <v>89.5</v>
      </c>
      <c r="F29" s="300">
        <v>86.8</v>
      </c>
      <c r="G29" s="300">
        <v>93.7</v>
      </c>
      <c r="H29" s="300">
        <v>87</v>
      </c>
      <c r="I29" s="300">
        <v>78.2</v>
      </c>
      <c r="J29" s="300">
        <v>80.5</v>
      </c>
      <c r="K29" s="300">
        <v>79.8</v>
      </c>
      <c r="L29" s="300">
        <v>78.1</v>
      </c>
      <c r="M29" s="300">
        <v>76.7</v>
      </c>
    </row>
    <row r="30" spans="1:13" ht="9.75" customHeight="1">
      <c r="A30" s="10" t="s">
        <v>200</v>
      </c>
      <c r="B30" s="300">
        <v>67.2</v>
      </c>
      <c r="C30" s="300">
        <v>70.1</v>
      </c>
      <c r="D30" s="302">
        <v>81.3</v>
      </c>
      <c r="E30" s="300">
        <v>80</v>
      </c>
      <c r="F30" s="300">
        <v>82.1</v>
      </c>
      <c r="G30" s="300">
        <v>84.3</v>
      </c>
      <c r="H30" s="300">
        <v>79.1</v>
      </c>
      <c r="I30" s="300">
        <v>76</v>
      </c>
      <c r="J30" s="300">
        <v>76.7</v>
      </c>
      <c r="K30" s="300"/>
      <c r="L30" s="300"/>
      <c r="M30" s="300"/>
    </row>
    <row r="31" spans="2:13" s="1" customFormat="1" ht="9.75" customHeight="1"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300"/>
      <c r="B55" s="300" t="s">
        <v>172</v>
      </c>
      <c r="C55" s="300" t="s">
        <v>173</v>
      </c>
      <c r="D55" s="300" t="s">
        <v>174</v>
      </c>
      <c r="E55" s="300" t="s">
        <v>175</v>
      </c>
      <c r="F55" s="300" t="s">
        <v>176</v>
      </c>
      <c r="G55" s="300" t="s">
        <v>177</v>
      </c>
      <c r="H55" s="300" t="s">
        <v>178</v>
      </c>
      <c r="I55" s="300" t="s">
        <v>179</v>
      </c>
      <c r="J55" s="300" t="s">
        <v>180</v>
      </c>
      <c r="K55" s="300" t="s">
        <v>181</v>
      </c>
      <c r="L55" s="300" t="s">
        <v>182</v>
      </c>
      <c r="M55" s="300" t="s">
        <v>183</v>
      </c>
    </row>
    <row r="56" spans="1:13" ht="9.75" customHeight="1">
      <c r="A56" s="10" t="s">
        <v>184</v>
      </c>
      <c r="B56" s="300">
        <v>124.1</v>
      </c>
      <c r="C56" s="300">
        <v>127.8</v>
      </c>
      <c r="D56" s="300">
        <v>124.7</v>
      </c>
      <c r="E56" s="300">
        <v>126.2</v>
      </c>
      <c r="F56" s="300">
        <v>129.4</v>
      </c>
      <c r="G56" s="300">
        <v>120.6</v>
      </c>
      <c r="H56" s="300">
        <v>119.2</v>
      </c>
      <c r="I56" s="300">
        <v>115.7</v>
      </c>
      <c r="J56" s="301">
        <v>113.8</v>
      </c>
      <c r="K56" s="300">
        <v>113.9</v>
      </c>
      <c r="L56" s="300">
        <v>116.5</v>
      </c>
      <c r="M56" s="300">
        <v>111.8</v>
      </c>
    </row>
    <row r="57" spans="1:13" ht="9.75" customHeight="1">
      <c r="A57" s="10" t="s">
        <v>185</v>
      </c>
      <c r="B57" s="300">
        <v>110.7</v>
      </c>
      <c r="C57" s="300">
        <v>112.7</v>
      </c>
      <c r="D57" s="300">
        <v>113</v>
      </c>
      <c r="E57" s="300">
        <v>113.9</v>
      </c>
      <c r="F57" s="300">
        <v>117.3</v>
      </c>
      <c r="G57" s="300">
        <v>118.4</v>
      </c>
      <c r="H57" s="300">
        <v>116.1</v>
      </c>
      <c r="I57" s="300">
        <v>111.7</v>
      </c>
      <c r="J57" s="301">
        <v>110.7</v>
      </c>
      <c r="K57" s="300">
        <v>110.5</v>
      </c>
      <c r="L57" s="300">
        <v>112.5</v>
      </c>
      <c r="M57" s="300">
        <v>108.3</v>
      </c>
    </row>
    <row r="58" spans="1:13" ht="9.75" customHeight="1">
      <c r="A58" s="10" t="s">
        <v>186</v>
      </c>
      <c r="B58" s="300">
        <v>113</v>
      </c>
      <c r="C58" s="300">
        <v>114.1</v>
      </c>
      <c r="D58" s="300">
        <v>112.6</v>
      </c>
      <c r="E58" s="300">
        <v>114.8</v>
      </c>
      <c r="F58" s="300">
        <v>115.7</v>
      </c>
      <c r="G58" s="300">
        <v>116.8</v>
      </c>
      <c r="H58" s="300">
        <v>110.8</v>
      </c>
      <c r="I58" s="300">
        <v>114.7</v>
      </c>
      <c r="J58" s="301">
        <v>110.5</v>
      </c>
      <c r="K58" s="300">
        <v>115.6</v>
      </c>
      <c r="L58" s="300">
        <v>117.5</v>
      </c>
      <c r="M58" s="300">
        <v>113.2</v>
      </c>
    </row>
    <row r="59" spans="1:13" ht="9.75" customHeight="1">
      <c r="A59" s="10" t="s">
        <v>201</v>
      </c>
      <c r="B59" s="300">
        <v>115.3</v>
      </c>
      <c r="C59" s="300">
        <v>117.2</v>
      </c>
      <c r="D59" s="300">
        <v>111.2</v>
      </c>
      <c r="E59" s="300">
        <v>115.9</v>
      </c>
      <c r="F59" s="300">
        <v>120.8</v>
      </c>
      <c r="G59" s="300">
        <v>121</v>
      </c>
      <c r="H59" s="300">
        <v>116.7</v>
      </c>
      <c r="I59" s="300">
        <v>113.9</v>
      </c>
      <c r="J59" s="301">
        <v>113.5</v>
      </c>
      <c r="K59" s="300">
        <v>114.8</v>
      </c>
      <c r="L59" s="300">
        <v>112</v>
      </c>
      <c r="M59" s="300">
        <v>108.4</v>
      </c>
    </row>
    <row r="60" spans="1:13" ht="10.5" customHeight="1">
      <c r="A60" s="10" t="s">
        <v>202</v>
      </c>
      <c r="B60" s="300">
        <v>109.8</v>
      </c>
      <c r="C60" s="300">
        <v>110.7</v>
      </c>
      <c r="D60" s="300">
        <v>109.8</v>
      </c>
      <c r="E60" s="300">
        <v>109.2</v>
      </c>
      <c r="F60" s="300">
        <v>114.7</v>
      </c>
      <c r="G60" s="300">
        <v>114.5</v>
      </c>
      <c r="H60" s="300">
        <v>110.4</v>
      </c>
      <c r="I60" s="300">
        <v>109.7</v>
      </c>
      <c r="J60" s="301">
        <v>109.6</v>
      </c>
      <c r="K60" s="300"/>
      <c r="L60" s="300"/>
      <c r="M60" s="300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300"/>
      <c r="B85" s="300" t="s">
        <v>172</v>
      </c>
      <c r="C85" s="300" t="s">
        <v>173</v>
      </c>
      <c r="D85" s="300" t="s">
        <v>174</v>
      </c>
      <c r="E85" s="300" t="s">
        <v>175</v>
      </c>
      <c r="F85" s="300" t="s">
        <v>176</v>
      </c>
      <c r="G85" s="300" t="s">
        <v>177</v>
      </c>
      <c r="H85" s="300" t="s">
        <v>178</v>
      </c>
      <c r="I85" s="300" t="s">
        <v>179</v>
      </c>
      <c r="J85" s="300" t="s">
        <v>180</v>
      </c>
      <c r="K85" s="300" t="s">
        <v>181</v>
      </c>
      <c r="L85" s="300" t="s">
        <v>182</v>
      </c>
      <c r="M85" s="300" t="s">
        <v>183</v>
      </c>
    </row>
    <row r="86" spans="1:13" ht="9.75" customHeight="1">
      <c r="A86" s="11" t="s">
        <v>184</v>
      </c>
      <c r="B86" s="300">
        <v>57.7</v>
      </c>
      <c r="C86" s="300">
        <v>62.2</v>
      </c>
      <c r="D86" s="300">
        <v>71.5</v>
      </c>
      <c r="E86" s="300">
        <v>73</v>
      </c>
      <c r="F86" s="300">
        <v>65.4</v>
      </c>
      <c r="G86" s="300">
        <v>72.3</v>
      </c>
      <c r="H86" s="300">
        <v>75</v>
      </c>
      <c r="I86" s="300">
        <v>66.6</v>
      </c>
      <c r="J86" s="301">
        <v>66.6</v>
      </c>
      <c r="K86" s="300">
        <v>70.4</v>
      </c>
      <c r="L86" s="300">
        <v>69.5</v>
      </c>
      <c r="M86" s="300">
        <v>66.3</v>
      </c>
    </row>
    <row r="87" spans="1:25" ht="9.75" customHeight="1">
      <c r="A87" s="11" t="s">
        <v>185</v>
      </c>
      <c r="B87" s="300">
        <v>59</v>
      </c>
      <c r="C87" s="300">
        <v>63.8</v>
      </c>
      <c r="D87" s="300">
        <v>73.2</v>
      </c>
      <c r="E87" s="300">
        <v>70.2</v>
      </c>
      <c r="F87" s="300">
        <v>69.7</v>
      </c>
      <c r="G87" s="300">
        <v>72.5</v>
      </c>
      <c r="H87" s="300">
        <v>72.4</v>
      </c>
      <c r="I87" s="300">
        <v>60.8</v>
      </c>
      <c r="J87" s="301">
        <v>71.1</v>
      </c>
      <c r="K87" s="300">
        <v>72.2</v>
      </c>
      <c r="L87" s="300">
        <v>68.4</v>
      </c>
      <c r="M87" s="300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305"/>
    </row>
    <row r="88" spans="1:25" ht="9.75" customHeight="1">
      <c r="A88" s="11" t="s">
        <v>186</v>
      </c>
      <c r="B88" s="300">
        <v>62.6</v>
      </c>
      <c r="C88" s="300">
        <v>65.3</v>
      </c>
      <c r="D88" s="300">
        <v>75.3</v>
      </c>
      <c r="E88" s="300">
        <v>76.8</v>
      </c>
      <c r="F88" s="300">
        <v>71.3</v>
      </c>
      <c r="G88" s="300">
        <v>74.7</v>
      </c>
      <c r="H88" s="300">
        <v>77.6</v>
      </c>
      <c r="I88" s="300">
        <v>70.3</v>
      </c>
      <c r="J88" s="301">
        <v>69.2</v>
      </c>
      <c r="K88" s="300">
        <v>69.4</v>
      </c>
      <c r="L88" s="300">
        <v>69.3</v>
      </c>
      <c r="M88" s="300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305"/>
    </row>
    <row r="89" spans="1:25" ht="9.75" customHeight="1">
      <c r="A89" s="11" t="s">
        <v>203</v>
      </c>
      <c r="B89" s="300">
        <v>60.7</v>
      </c>
      <c r="C89" s="300">
        <v>62.5</v>
      </c>
      <c r="D89" s="300">
        <v>72.7</v>
      </c>
      <c r="E89" s="300">
        <v>76.8</v>
      </c>
      <c r="F89" s="300">
        <v>71.3</v>
      </c>
      <c r="G89" s="300">
        <v>77.4</v>
      </c>
      <c r="H89" s="300">
        <v>75</v>
      </c>
      <c r="I89" s="300">
        <v>69</v>
      </c>
      <c r="J89" s="301">
        <v>71</v>
      </c>
      <c r="K89" s="300">
        <v>69.4</v>
      </c>
      <c r="L89" s="300">
        <v>70.2</v>
      </c>
      <c r="M89" s="300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202</v>
      </c>
      <c r="B90" s="300">
        <v>61</v>
      </c>
      <c r="C90" s="300">
        <v>63.2</v>
      </c>
      <c r="D90" s="300">
        <v>74.1</v>
      </c>
      <c r="E90" s="300">
        <v>73.3</v>
      </c>
      <c r="F90" s="300">
        <v>70.9</v>
      </c>
      <c r="G90" s="300">
        <v>73.6</v>
      </c>
      <c r="H90" s="300">
        <v>72.2</v>
      </c>
      <c r="I90" s="300">
        <v>69.3</v>
      </c>
      <c r="J90" s="301">
        <v>70</v>
      </c>
      <c r="K90" s="300"/>
      <c r="L90" s="300"/>
      <c r="M90" s="300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4"/>
      <c r="L91" s="306"/>
      <c r="M91" s="30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I46" sqref="I46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6.00390625" style="0" customWidth="1"/>
    <col min="14" max="14" width="16.37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25" t="s">
        <v>261</v>
      </c>
      <c r="B1" s="425"/>
      <c r="C1" s="425"/>
      <c r="D1" s="425"/>
      <c r="E1" s="425"/>
      <c r="F1" s="425"/>
      <c r="G1" s="425"/>
      <c r="M1" s="22"/>
      <c r="N1" t="s">
        <v>137</v>
      </c>
      <c r="O1" s="195"/>
      <c r="P1" s="67"/>
      <c r="Q1" s="200" t="s">
        <v>138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96" t="s">
        <v>21</v>
      </c>
      <c r="J2" s="12" t="s">
        <v>112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83" t="s">
        <v>43</v>
      </c>
      <c r="J3" s="17">
        <v>163831</v>
      </c>
      <c r="K3" s="20">
        <v>1</v>
      </c>
      <c r="L3" s="5">
        <f>SUM(H3)</f>
        <v>26</v>
      </c>
      <c r="M3" s="383" t="s">
        <v>43</v>
      </c>
      <c r="N3" s="17">
        <f>SUM(J3)</f>
        <v>163831</v>
      </c>
      <c r="O3" s="5">
        <f>SUM(H3)</f>
        <v>26</v>
      </c>
      <c r="P3" s="383" t="s">
        <v>43</v>
      </c>
      <c r="Q3" s="143">
        <v>159579</v>
      </c>
    </row>
    <row r="4" spans="8:17" ht="13.5" customHeight="1">
      <c r="H4" s="5">
        <v>33</v>
      </c>
      <c r="I4" s="383" t="s">
        <v>0</v>
      </c>
      <c r="J4" s="17">
        <v>117005</v>
      </c>
      <c r="K4" s="20">
        <v>2</v>
      </c>
      <c r="L4" s="5">
        <f aca="true" t="shared" si="0" ref="L4:L12">SUM(H4)</f>
        <v>33</v>
      </c>
      <c r="M4" s="383" t="s">
        <v>0</v>
      </c>
      <c r="N4" s="17">
        <f aca="true" t="shared" si="1" ref="N4:N12">SUM(J4)</f>
        <v>117005</v>
      </c>
      <c r="O4" s="5">
        <f aca="true" t="shared" si="2" ref="O4:O12">SUM(H4)</f>
        <v>33</v>
      </c>
      <c r="P4" s="383" t="s">
        <v>0</v>
      </c>
      <c r="Q4" s="143">
        <v>120447</v>
      </c>
    </row>
    <row r="5" spans="8:19" ht="13.5" customHeight="1">
      <c r="H5" s="5">
        <v>16</v>
      </c>
      <c r="I5" s="383" t="s">
        <v>3</v>
      </c>
      <c r="J5" s="17">
        <v>82526</v>
      </c>
      <c r="K5" s="20">
        <v>3</v>
      </c>
      <c r="L5" s="5">
        <f t="shared" si="0"/>
        <v>16</v>
      </c>
      <c r="M5" s="383" t="s">
        <v>3</v>
      </c>
      <c r="N5" s="17">
        <f t="shared" si="1"/>
        <v>82526</v>
      </c>
      <c r="O5" s="5">
        <f t="shared" si="2"/>
        <v>16</v>
      </c>
      <c r="P5" s="383" t="s">
        <v>3</v>
      </c>
      <c r="Q5" s="143">
        <v>111340</v>
      </c>
      <c r="S5" s="67"/>
    </row>
    <row r="6" spans="8:17" ht="13.5" customHeight="1">
      <c r="H6" s="135">
        <v>40</v>
      </c>
      <c r="I6" s="384" t="s">
        <v>238</v>
      </c>
      <c r="J6" s="17">
        <v>52111</v>
      </c>
      <c r="K6" s="20">
        <v>4</v>
      </c>
      <c r="L6" s="5">
        <f t="shared" si="0"/>
        <v>40</v>
      </c>
      <c r="M6" s="384" t="s">
        <v>238</v>
      </c>
      <c r="N6" s="17">
        <f t="shared" si="1"/>
        <v>52111</v>
      </c>
      <c r="O6" s="5">
        <f t="shared" si="2"/>
        <v>40</v>
      </c>
      <c r="P6" s="384" t="s">
        <v>238</v>
      </c>
      <c r="Q6" s="143">
        <v>59958</v>
      </c>
    </row>
    <row r="7" spans="8:17" ht="13.5" customHeight="1">
      <c r="H7" s="5">
        <v>34</v>
      </c>
      <c r="I7" s="383" t="s">
        <v>1</v>
      </c>
      <c r="J7" s="17">
        <v>47886</v>
      </c>
      <c r="K7" s="20">
        <v>5</v>
      </c>
      <c r="L7" s="5">
        <f t="shared" si="0"/>
        <v>34</v>
      </c>
      <c r="M7" s="383" t="s">
        <v>1</v>
      </c>
      <c r="N7" s="17">
        <f t="shared" si="1"/>
        <v>47886</v>
      </c>
      <c r="O7" s="5">
        <f t="shared" si="2"/>
        <v>34</v>
      </c>
      <c r="P7" s="383" t="s">
        <v>1</v>
      </c>
      <c r="Q7" s="143">
        <v>52442</v>
      </c>
    </row>
    <row r="8" spans="8:17" ht="13.5" customHeight="1">
      <c r="H8" s="5">
        <v>38</v>
      </c>
      <c r="I8" s="383" t="s">
        <v>52</v>
      </c>
      <c r="J8" s="17">
        <v>37244</v>
      </c>
      <c r="K8" s="20">
        <v>6</v>
      </c>
      <c r="L8" s="5">
        <f t="shared" si="0"/>
        <v>38</v>
      </c>
      <c r="M8" s="383" t="s">
        <v>52</v>
      </c>
      <c r="N8" s="17">
        <f t="shared" si="1"/>
        <v>37244</v>
      </c>
      <c r="O8" s="5">
        <f t="shared" si="2"/>
        <v>38</v>
      </c>
      <c r="P8" s="383" t="s">
        <v>52</v>
      </c>
      <c r="Q8" s="143">
        <v>24453</v>
      </c>
    </row>
    <row r="9" spans="8:17" ht="13.5" customHeight="1">
      <c r="H9" s="5">
        <v>31</v>
      </c>
      <c r="I9" s="383" t="s">
        <v>125</v>
      </c>
      <c r="J9" s="17">
        <v>34642</v>
      </c>
      <c r="K9" s="20">
        <v>7</v>
      </c>
      <c r="L9" s="5">
        <f t="shared" si="0"/>
        <v>31</v>
      </c>
      <c r="M9" s="383" t="s">
        <v>125</v>
      </c>
      <c r="N9" s="17">
        <f t="shared" si="1"/>
        <v>34642</v>
      </c>
      <c r="O9" s="5">
        <f t="shared" si="2"/>
        <v>31</v>
      </c>
      <c r="P9" s="383" t="s">
        <v>125</v>
      </c>
      <c r="Q9" s="143">
        <v>31252</v>
      </c>
    </row>
    <row r="10" spans="8:17" ht="13.5" customHeight="1">
      <c r="H10" s="5">
        <v>36</v>
      </c>
      <c r="I10" s="383" t="s">
        <v>5</v>
      </c>
      <c r="J10" s="17">
        <v>30255</v>
      </c>
      <c r="K10" s="20">
        <v>8</v>
      </c>
      <c r="L10" s="5">
        <f t="shared" si="0"/>
        <v>36</v>
      </c>
      <c r="M10" s="383" t="s">
        <v>5</v>
      </c>
      <c r="N10" s="17">
        <f t="shared" si="1"/>
        <v>30255</v>
      </c>
      <c r="O10" s="5">
        <f t="shared" si="2"/>
        <v>36</v>
      </c>
      <c r="P10" s="383" t="s">
        <v>5</v>
      </c>
      <c r="Q10" s="143">
        <v>30788</v>
      </c>
    </row>
    <row r="11" spans="8:17" ht="13.5" customHeight="1">
      <c r="H11" s="5">
        <v>24</v>
      </c>
      <c r="I11" s="383" t="s">
        <v>41</v>
      </c>
      <c r="J11" s="17">
        <v>27146</v>
      </c>
      <c r="K11" s="20">
        <v>9</v>
      </c>
      <c r="L11" s="5">
        <f t="shared" si="0"/>
        <v>24</v>
      </c>
      <c r="M11" s="383" t="s">
        <v>41</v>
      </c>
      <c r="N11" s="17">
        <f t="shared" si="1"/>
        <v>27146</v>
      </c>
      <c r="O11" s="5">
        <f t="shared" si="2"/>
        <v>24</v>
      </c>
      <c r="P11" s="383" t="s">
        <v>41</v>
      </c>
      <c r="Q11" s="143">
        <v>21859</v>
      </c>
    </row>
    <row r="12" spans="8:17" ht="13.5" customHeight="1" thickBot="1">
      <c r="H12" s="5">
        <v>3</v>
      </c>
      <c r="I12" s="383" t="s">
        <v>22</v>
      </c>
      <c r="J12" s="17">
        <v>25816</v>
      </c>
      <c r="K12" s="21">
        <v>10</v>
      </c>
      <c r="L12" s="5">
        <f t="shared" si="0"/>
        <v>3</v>
      </c>
      <c r="M12" s="383" t="s">
        <v>22</v>
      </c>
      <c r="N12" s="17">
        <f t="shared" si="1"/>
        <v>25816</v>
      </c>
      <c r="O12" s="5">
        <f t="shared" si="2"/>
        <v>3</v>
      </c>
      <c r="P12" s="383" t="s">
        <v>22</v>
      </c>
      <c r="Q12" s="143">
        <v>31223</v>
      </c>
    </row>
    <row r="13" spans="8:17" ht="13.5" customHeight="1" thickTop="1">
      <c r="H13" s="5">
        <v>13</v>
      </c>
      <c r="I13" s="383" t="s">
        <v>7</v>
      </c>
      <c r="J13" s="17">
        <v>23313</v>
      </c>
      <c r="K13" s="180"/>
      <c r="L13" s="128"/>
      <c r="M13" s="128"/>
      <c r="N13" s="181"/>
      <c r="O13" s="1"/>
      <c r="P13" s="270" t="s">
        <v>123</v>
      </c>
      <c r="Q13" s="271">
        <v>805316</v>
      </c>
    </row>
    <row r="14" spans="2:15" ht="13.5" customHeight="1">
      <c r="B14" s="26"/>
      <c r="H14" s="5">
        <v>25</v>
      </c>
      <c r="I14" s="383" t="s">
        <v>42</v>
      </c>
      <c r="J14" s="17">
        <v>21547</v>
      </c>
      <c r="K14" s="180"/>
      <c r="L14" s="33"/>
      <c r="N14" t="s">
        <v>93</v>
      </c>
      <c r="O14"/>
    </row>
    <row r="15" spans="8:17" ht="13.5" customHeight="1">
      <c r="H15" s="5">
        <v>17</v>
      </c>
      <c r="I15" s="383" t="s">
        <v>34</v>
      </c>
      <c r="J15" s="17">
        <v>19531</v>
      </c>
      <c r="K15" s="180"/>
      <c r="L15" s="33"/>
      <c r="M15" s="1" t="s">
        <v>135</v>
      </c>
      <c r="N15" s="19"/>
      <c r="O15"/>
      <c r="P15" t="s">
        <v>136</v>
      </c>
      <c r="Q15" s="141" t="s">
        <v>101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83" t="s">
        <v>32</v>
      </c>
      <c r="J16" s="17">
        <v>17654</v>
      </c>
      <c r="K16" s="180"/>
      <c r="L16" s="5">
        <f>SUM(L3)</f>
        <v>26</v>
      </c>
      <c r="M16" s="17">
        <f>SUM(N3)</f>
        <v>163831</v>
      </c>
      <c r="N16" s="383" t="s">
        <v>43</v>
      </c>
      <c r="O16" s="5">
        <f>SUM(O3)</f>
        <v>26</v>
      </c>
      <c r="P16" s="17">
        <f>SUM(M16)</f>
        <v>163831</v>
      </c>
      <c r="Q16" s="142">
        <v>174487</v>
      </c>
      <c r="R16" s="129"/>
    </row>
    <row r="17" spans="2:19" ht="13.5" customHeight="1">
      <c r="B17" s="1"/>
      <c r="C17" s="19"/>
      <c r="D17" s="1"/>
      <c r="E17" s="24"/>
      <c r="F17" s="1"/>
      <c r="H17" s="5">
        <v>2</v>
      </c>
      <c r="I17" s="383" t="s">
        <v>6</v>
      </c>
      <c r="J17" s="17">
        <v>15800</v>
      </c>
      <c r="K17" s="180"/>
      <c r="L17" s="5">
        <f aca="true" t="shared" si="3" ref="L17:L25">SUM(L4)</f>
        <v>33</v>
      </c>
      <c r="M17" s="17">
        <f aca="true" t="shared" si="4" ref="M17:M25">SUM(N4)</f>
        <v>117005</v>
      </c>
      <c r="N17" s="383" t="s">
        <v>0</v>
      </c>
      <c r="O17" s="5">
        <f aca="true" t="shared" si="5" ref="O17:O25">SUM(O4)</f>
        <v>33</v>
      </c>
      <c r="P17" s="17">
        <f aca="true" t="shared" si="6" ref="P17:P25">SUM(M17)</f>
        <v>117005</v>
      </c>
      <c r="Q17" s="142">
        <v>112339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1</v>
      </c>
      <c r="I18" s="383" t="s">
        <v>4</v>
      </c>
      <c r="J18" s="17">
        <v>6120</v>
      </c>
      <c r="K18" s="180"/>
      <c r="L18" s="5">
        <f t="shared" si="3"/>
        <v>16</v>
      </c>
      <c r="M18" s="17">
        <f t="shared" si="4"/>
        <v>82526</v>
      </c>
      <c r="N18" s="383" t="s">
        <v>3</v>
      </c>
      <c r="O18" s="5">
        <f t="shared" si="5"/>
        <v>16</v>
      </c>
      <c r="P18" s="17">
        <f t="shared" si="6"/>
        <v>82526</v>
      </c>
      <c r="Q18" s="142">
        <v>84515</v>
      </c>
      <c r="R18" s="129"/>
      <c r="S18" s="210"/>
    </row>
    <row r="19" spans="2:19" ht="13.5" customHeight="1">
      <c r="B19" s="1"/>
      <c r="C19" s="19"/>
      <c r="D19" s="1"/>
      <c r="E19" s="24"/>
      <c r="F19" s="1"/>
      <c r="H19" s="5">
        <v>12</v>
      </c>
      <c r="I19" s="383" t="s">
        <v>31</v>
      </c>
      <c r="J19" s="17">
        <v>5150</v>
      </c>
      <c r="L19" s="5">
        <f t="shared" si="3"/>
        <v>40</v>
      </c>
      <c r="M19" s="17">
        <f t="shared" si="4"/>
        <v>52111</v>
      </c>
      <c r="N19" s="384" t="s">
        <v>238</v>
      </c>
      <c r="O19" s="5">
        <f t="shared" si="5"/>
        <v>40</v>
      </c>
      <c r="P19" s="17">
        <f t="shared" si="6"/>
        <v>52111</v>
      </c>
      <c r="Q19" s="142">
        <v>54323</v>
      </c>
      <c r="R19" s="129"/>
      <c r="S19" s="243"/>
    </row>
    <row r="20" spans="2:19" ht="13.5" customHeight="1">
      <c r="B20" s="25"/>
      <c r="C20" s="19"/>
      <c r="D20" s="1"/>
      <c r="E20" s="24"/>
      <c r="F20" s="1"/>
      <c r="G20" s="1"/>
      <c r="H20" s="5">
        <v>9</v>
      </c>
      <c r="I20" s="383" t="s">
        <v>28</v>
      </c>
      <c r="J20" s="17">
        <v>5052</v>
      </c>
      <c r="L20" s="5">
        <f t="shared" si="3"/>
        <v>34</v>
      </c>
      <c r="M20" s="17">
        <f t="shared" si="4"/>
        <v>47886</v>
      </c>
      <c r="N20" s="383" t="s">
        <v>1</v>
      </c>
      <c r="O20" s="5">
        <f t="shared" si="5"/>
        <v>34</v>
      </c>
      <c r="P20" s="17">
        <f t="shared" si="6"/>
        <v>47886</v>
      </c>
      <c r="Q20" s="142">
        <v>47016</v>
      </c>
      <c r="R20" s="129"/>
      <c r="S20" s="243"/>
    </row>
    <row r="21" spans="2:19" ht="13.5" customHeight="1">
      <c r="B21" s="25"/>
      <c r="C21" s="19"/>
      <c r="D21" s="1"/>
      <c r="E21" s="24"/>
      <c r="F21" s="1"/>
      <c r="H21" s="5">
        <v>37</v>
      </c>
      <c r="I21" s="383" t="s">
        <v>51</v>
      </c>
      <c r="J21" s="17">
        <v>4683</v>
      </c>
      <c r="L21" s="5">
        <f t="shared" si="3"/>
        <v>38</v>
      </c>
      <c r="M21" s="17">
        <f t="shared" si="4"/>
        <v>37244</v>
      </c>
      <c r="N21" s="383" t="s">
        <v>52</v>
      </c>
      <c r="O21" s="5">
        <f t="shared" si="5"/>
        <v>38</v>
      </c>
      <c r="P21" s="17">
        <f t="shared" si="6"/>
        <v>37244</v>
      </c>
      <c r="Q21" s="142">
        <v>29430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83" t="s">
        <v>33</v>
      </c>
      <c r="J22" s="17">
        <v>4597</v>
      </c>
      <c r="K22" s="19"/>
      <c r="L22" s="5">
        <f t="shared" si="3"/>
        <v>31</v>
      </c>
      <c r="M22" s="17">
        <f t="shared" si="4"/>
        <v>34642</v>
      </c>
      <c r="N22" s="383" t="s">
        <v>125</v>
      </c>
      <c r="O22" s="5">
        <f t="shared" si="5"/>
        <v>31</v>
      </c>
      <c r="P22" s="17">
        <f t="shared" si="6"/>
        <v>34642</v>
      </c>
      <c r="Q22" s="142">
        <v>36382</v>
      </c>
      <c r="R22" s="129"/>
    </row>
    <row r="23" spans="2:19" ht="13.5" customHeight="1">
      <c r="B23" s="25"/>
      <c r="C23" s="19"/>
      <c r="D23" s="1"/>
      <c r="E23" s="24"/>
      <c r="F23" s="1"/>
      <c r="H23" s="5">
        <v>22</v>
      </c>
      <c r="I23" s="383" t="s">
        <v>39</v>
      </c>
      <c r="J23" s="17">
        <v>4438</v>
      </c>
      <c r="K23" s="19"/>
      <c r="L23" s="5">
        <f t="shared" si="3"/>
        <v>36</v>
      </c>
      <c r="M23" s="17">
        <f t="shared" si="4"/>
        <v>30255</v>
      </c>
      <c r="N23" s="383" t="s">
        <v>5</v>
      </c>
      <c r="O23" s="5">
        <f t="shared" si="5"/>
        <v>36</v>
      </c>
      <c r="P23" s="17">
        <f t="shared" si="6"/>
        <v>30255</v>
      </c>
      <c r="Q23" s="142">
        <v>25480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83" t="s">
        <v>47</v>
      </c>
      <c r="J24" s="17">
        <v>3914</v>
      </c>
      <c r="K24" s="19"/>
      <c r="L24" s="5">
        <f t="shared" si="3"/>
        <v>24</v>
      </c>
      <c r="M24" s="17">
        <f t="shared" si="4"/>
        <v>27146</v>
      </c>
      <c r="N24" s="383" t="s">
        <v>41</v>
      </c>
      <c r="O24" s="5">
        <f t="shared" si="5"/>
        <v>24</v>
      </c>
      <c r="P24" s="17">
        <f t="shared" si="6"/>
        <v>27146</v>
      </c>
      <c r="Q24" s="142">
        <v>23359</v>
      </c>
      <c r="R24" s="129"/>
      <c r="S24" s="210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83" t="s">
        <v>50</v>
      </c>
      <c r="J25" s="17">
        <v>2975</v>
      </c>
      <c r="K25" s="19"/>
      <c r="L25" s="18">
        <f t="shared" si="3"/>
        <v>3</v>
      </c>
      <c r="M25" s="212">
        <f t="shared" si="4"/>
        <v>25816</v>
      </c>
      <c r="N25" s="383" t="s">
        <v>22</v>
      </c>
      <c r="O25" s="18">
        <f t="shared" si="5"/>
        <v>3</v>
      </c>
      <c r="P25" s="212">
        <f t="shared" si="6"/>
        <v>25816</v>
      </c>
      <c r="Q25" s="142">
        <v>20071</v>
      </c>
      <c r="R25" s="250" t="s">
        <v>119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19</v>
      </c>
      <c r="I26" s="383" t="s">
        <v>36</v>
      </c>
      <c r="J26" s="17">
        <v>2219</v>
      </c>
      <c r="K26" s="19"/>
      <c r="L26" s="213"/>
      <c r="M26" s="385">
        <f>SUM(J43-(M16+M17+M18+M19+M20+M21+M22+M23+M24+M25))</f>
        <v>148298</v>
      </c>
      <c r="N26" s="386" t="s">
        <v>59</v>
      </c>
      <c r="O26" s="214"/>
      <c r="P26" s="385">
        <f>SUM(M26)</f>
        <v>148298</v>
      </c>
      <c r="Q26" s="385">
        <f>SUM(R26-(Q16+Q17+Q18+Q19+Q20+Q21+Q22+Q23+Q24+Q25))</f>
        <v>152277</v>
      </c>
      <c r="R26" s="285">
        <v>759679</v>
      </c>
      <c r="T26" s="35"/>
    </row>
    <row r="27" spans="8:16" ht="13.5" customHeight="1">
      <c r="H27" s="5">
        <v>21</v>
      </c>
      <c r="I27" s="383" t="s">
        <v>38</v>
      </c>
      <c r="J27" s="17">
        <v>1885</v>
      </c>
      <c r="K27" s="19"/>
      <c r="M27" s="67" t="s">
        <v>159</v>
      </c>
      <c r="N27" s="67"/>
      <c r="O27" s="195"/>
      <c r="P27" s="196" t="s">
        <v>160</v>
      </c>
    </row>
    <row r="28" spans="8:16" ht="13.5" customHeight="1">
      <c r="H28" s="5">
        <v>39</v>
      </c>
      <c r="I28" s="383" t="s">
        <v>53</v>
      </c>
      <c r="J28" s="17">
        <v>1799</v>
      </c>
      <c r="K28" s="19"/>
      <c r="M28" s="143">
        <f>SUM(Q3)</f>
        <v>159579</v>
      </c>
      <c r="N28" s="383" t="s">
        <v>43</v>
      </c>
      <c r="O28" s="5">
        <f>SUM(L3)</f>
        <v>26</v>
      </c>
      <c r="P28" s="143">
        <f>SUM(Q3)</f>
        <v>159579</v>
      </c>
    </row>
    <row r="29" spans="8:16" ht="13.5" customHeight="1">
      <c r="H29" s="5">
        <v>23</v>
      </c>
      <c r="I29" s="383" t="s">
        <v>40</v>
      </c>
      <c r="J29" s="17">
        <v>1398</v>
      </c>
      <c r="K29" s="19"/>
      <c r="M29" s="143">
        <f aca="true" t="shared" si="7" ref="M29:M37">SUM(Q4)</f>
        <v>120447</v>
      </c>
      <c r="N29" s="383" t="s">
        <v>0</v>
      </c>
      <c r="O29" s="5">
        <f aca="true" t="shared" si="8" ref="O29:O37">SUM(L4)</f>
        <v>33</v>
      </c>
      <c r="P29" s="143">
        <f aca="true" t="shared" si="9" ref="P29:P37">SUM(Q4)</f>
        <v>120447</v>
      </c>
    </row>
    <row r="30" spans="8:16" ht="13.5" customHeight="1">
      <c r="H30" s="5">
        <v>29</v>
      </c>
      <c r="I30" s="383" t="s">
        <v>46</v>
      </c>
      <c r="J30" s="17">
        <v>1342</v>
      </c>
      <c r="K30" s="19"/>
      <c r="M30" s="143">
        <f t="shared" si="7"/>
        <v>111340</v>
      </c>
      <c r="N30" s="383" t="s">
        <v>3</v>
      </c>
      <c r="O30" s="5">
        <f t="shared" si="8"/>
        <v>16</v>
      </c>
      <c r="P30" s="143">
        <f t="shared" si="9"/>
        <v>111340</v>
      </c>
    </row>
    <row r="31" spans="8:16" ht="13.5" customHeight="1">
      <c r="H31" s="5">
        <v>6</v>
      </c>
      <c r="I31" s="383" t="s">
        <v>25</v>
      </c>
      <c r="J31" s="17">
        <v>886</v>
      </c>
      <c r="K31" s="19"/>
      <c r="M31" s="143">
        <f t="shared" si="7"/>
        <v>59958</v>
      </c>
      <c r="N31" s="384" t="s">
        <v>238</v>
      </c>
      <c r="O31" s="5">
        <f t="shared" si="8"/>
        <v>40</v>
      </c>
      <c r="P31" s="143">
        <f t="shared" si="9"/>
        <v>59958</v>
      </c>
    </row>
    <row r="32" spans="8:19" ht="13.5" customHeight="1">
      <c r="H32" s="5">
        <v>18</v>
      </c>
      <c r="I32" s="383" t="s">
        <v>35</v>
      </c>
      <c r="J32" s="17">
        <v>808</v>
      </c>
      <c r="K32" s="19"/>
      <c r="M32" s="143">
        <f t="shared" si="7"/>
        <v>52442</v>
      </c>
      <c r="N32" s="383" t="s">
        <v>1</v>
      </c>
      <c r="O32" s="5">
        <f t="shared" si="8"/>
        <v>34</v>
      </c>
      <c r="P32" s="143">
        <f t="shared" si="9"/>
        <v>52442</v>
      </c>
      <c r="S32" s="14"/>
    </row>
    <row r="33" spans="8:20" ht="13.5" customHeight="1">
      <c r="H33" s="5">
        <v>4</v>
      </c>
      <c r="I33" s="383" t="s">
        <v>23</v>
      </c>
      <c r="J33" s="17">
        <v>741</v>
      </c>
      <c r="K33" s="19"/>
      <c r="M33" s="143">
        <f t="shared" si="7"/>
        <v>24453</v>
      </c>
      <c r="N33" s="383" t="s">
        <v>52</v>
      </c>
      <c r="O33" s="5">
        <f t="shared" si="8"/>
        <v>38</v>
      </c>
      <c r="P33" s="143">
        <f t="shared" si="9"/>
        <v>24453</v>
      </c>
      <c r="S33" s="35"/>
      <c r="T33" s="35"/>
    </row>
    <row r="34" spans="8:20" ht="13.5" customHeight="1">
      <c r="H34" s="5">
        <v>10</v>
      </c>
      <c r="I34" s="383" t="s">
        <v>29</v>
      </c>
      <c r="J34" s="17">
        <v>553</v>
      </c>
      <c r="K34" s="19"/>
      <c r="M34" s="143">
        <f t="shared" si="7"/>
        <v>31252</v>
      </c>
      <c r="N34" s="383" t="s">
        <v>125</v>
      </c>
      <c r="O34" s="5">
        <f t="shared" si="8"/>
        <v>31</v>
      </c>
      <c r="P34" s="143">
        <f t="shared" si="9"/>
        <v>31252</v>
      </c>
      <c r="S34" s="35"/>
      <c r="T34" s="35"/>
    </row>
    <row r="35" spans="8:19" ht="13.5" customHeight="1">
      <c r="H35" s="5">
        <v>28</v>
      </c>
      <c r="I35" s="383" t="s">
        <v>45</v>
      </c>
      <c r="J35" s="17">
        <v>522</v>
      </c>
      <c r="K35" s="19"/>
      <c r="M35" s="143">
        <f t="shared" si="7"/>
        <v>30788</v>
      </c>
      <c r="N35" s="383" t="s">
        <v>5</v>
      </c>
      <c r="O35" s="5">
        <f t="shared" si="8"/>
        <v>36</v>
      </c>
      <c r="P35" s="143">
        <f t="shared" si="9"/>
        <v>30788</v>
      </c>
      <c r="S35" s="35"/>
    </row>
    <row r="36" spans="8:19" ht="13.5" customHeight="1">
      <c r="H36" s="5">
        <v>20</v>
      </c>
      <c r="I36" s="383" t="s">
        <v>37</v>
      </c>
      <c r="J36" s="17">
        <v>515</v>
      </c>
      <c r="K36" s="19"/>
      <c r="M36" s="143">
        <f t="shared" si="7"/>
        <v>21859</v>
      </c>
      <c r="N36" s="383" t="s">
        <v>41</v>
      </c>
      <c r="O36" s="5">
        <f t="shared" si="8"/>
        <v>24</v>
      </c>
      <c r="P36" s="143">
        <f t="shared" si="9"/>
        <v>21859</v>
      </c>
      <c r="S36" s="35"/>
    </row>
    <row r="37" spans="8:19" ht="13.5" customHeight="1" thickBot="1">
      <c r="H37" s="5">
        <v>32</v>
      </c>
      <c r="I37" s="383" t="s">
        <v>49</v>
      </c>
      <c r="J37" s="17">
        <v>428</v>
      </c>
      <c r="K37" s="19"/>
      <c r="M37" s="211">
        <f t="shared" si="7"/>
        <v>31223</v>
      </c>
      <c r="N37" s="383" t="s">
        <v>22</v>
      </c>
      <c r="O37" s="18">
        <f t="shared" si="8"/>
        <v>3</v>
      </c>
      <c r="P37" s="211">
        <f t="shared" si="9"/>
        <v>31223</v>
      </c>
      <c r="S37" s="35"/>
    </row>
    <row r="38" spans="7:21" ht="13.5" customHeight="1" thickTop="1">
      <c r="G38" s="23"/>
      <c r="H38" s="5">
        <v>11</v>
      </c>
      <c r="I38" s="383" t="s">
        <v>30</v>
      </c>
      <c r="J38" s="17">
        <v>320</v>
      </c>
      <c r="K38" s="19"/>
      <c r="M38" s="215">
        <f>SUM(Q13-(Q3+Q4+Q5+Q6+Q7+Q8+Q9+Q10+Q11+Q12))</f>
        <v>161975</v>
      </c>
      <c r="N38" s="213" t="s">
        <v>59</v>
      </c>
      <c r="O38" s="216"/>
      <c r="P38" s="217">
        <f>SUM(M38)</f>
        <v>161975</v>
      </c>
      <c r="U38" s="35"/>
    </row>
    <row r="39" spans="8:16" ht="13.5" customHeight="1">
      <c r="H39" s="5">
        <v>27</v>
      </c>
      <c r="I39" s="383" t="s">
        <v>44</v>
      </c>
      <c r="J39" s="17">
        <v>99</v>
      </c>
      <c r="K39" s="19"/>
      <c r="P39" s="35"/>
    </row>
    <row r="40" spans="8:11" ht="13.5" customHeight="1">
      <c r="H40" s="5">
        <v>5</v>
      </c>
      <c r="I40" s="383" t="s">
        <v>24</v>
      </c>
      <c r="J40" s="144">
        <v>9</v>
      </c>
      <c r="K40" s="19"/>
    </row>
    <row r="41" spans="8:11" ht="13.5" customHeight="1">
      <c r="H41" s="5">
        <v>7</v>
      </c>
      <c r="I41" s="383" t="s">
        <v>26</v>
      </c>
      <c r="J41" s="17">
        <v>0</v>
      </c>
      <c r="K41" s="19"/>
    </row>
    <row r="42" spans="8:11" ht="13.5" customHeight="1">
      <c r="H42" s="5">
        <v>8</v>
      </c>
      <c r="I42" s="383" t="s">
        <v>27</v>
      </c>
      <c r="J42" s="269">
        <v>0</v>
      </c>
      <c r="K42" s="19"/>
    </row>
    <row r="43" spans="8:10" ht="13.5" customHeight="1">
      <c r="H43" s="1"/>
      <c r="I43" s="40" t="s">
        <v>252</v>
      </c>
      <c r="J43" s="175">
        <f>SUM(J3:J42)</f>
        <v>766760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142</v>
      </c>
      <c r="D52" s="88" t="s">
        <v>143</v>
      </c>
      <c r="E52" s="31" t="s">
        <v>57</v>
      </c>
      <c r="F52" s="30" t="s">
        <v>56</v>
      </c>
      <c r="G52" s="30" t="s">
        <v>54</v>
      </c>
      <c r="I52" s="392"/>
    </row>
    <row r="53" spans="1:9" ht="13.5" customHeight="1">
      <c r="A53" s="13">
        <v>1</v>
      </c>
      <c r="B53" s="383" t="s">
        <v>43</v>
      </c>
      <c r="C53" s="17">
        <f aca="true" t="shared" si="10" ref="C53:C62">SUM(J3)</f>
        <v>163831</v>
      </c>
      <c r="D53" s="144">
        <f aca="true" t="shared" si="11" ref="D53:D62">SUM(Q3)</f>
        <v>159579</v>
      </c>
      <c r="E53" s="140">
        <f aca="true" t="shared" si="12" ref="E53:E62">SUM(P16/Q16*100)</f>
        <v>93.89295477600051</v>
      </c>
      <c r="F53" s="27">
        <f aca="true" t="shared" si="13" ref="F53:F63">SUM(C53/D53*100)</f>
        <v>102.66451099455442</v>
      </c>
      <c r="G53" s="28"/>
      <c r="I53" s="392"/>
    </row>
    <row r="54" spans="1:9" ht="13.5" customHeight="1">
      <c r="A54" s="13">
        <v>2</v>
      </c>
      <c r="B54" s="383" t="s">
        <v>0</v>
      </c>
      <c r="C54" s="17">
        <f t="shared" si="10"/>
        <v>117005</v>
      </c>
      <c r="D54" s="144">
        <f t="shared" si="11"/>
        <v>120447</v>
      </c>
      <c r="E54" s="140">
        <f t="shared" si="12"/>
        <v>104.15349967509057</v>
      </c>
      <c r="F54" s="27">
        <f t="shared" si="13"/>
        <v>97.14231155612012</v>
      </c>
      <c r="G54" s="28"/>
      <c r="I54" s="392"/>
    </row>
    <row r="55" spans="1:9" ht="13.5" customHeight="1">
      <c r="A55" s="13">
        <v>3</v>
      </c>
      <c r="B55" s="383" t="s">
        <v>3</v>
      </c>
      <c r="C55" s="17">
        <f t="shared" si="10"/>
        <v>82526</v>
      </c>
      <c r="D55" s="144">
        <f t="shared" si="11"/>
        <v>111340</v>
      </c>
      <c r="E55" s="140">
        <f t="shared" si="12"/>
        <v>97.6465716145063</v>
      </c>
      <c r="F55" s="27">
        <f t="shared" si="13"/>
        <v>74.12071133465062</v>
      </c>
      <c r="G55" s="28"/>
      <c r="I55" s="392"/>
    </row>
    <row r="56" spans="1:9" ht="13.5" customHeight="1">
      <c r="A56" s="13">
        <v>4</v>
      </c>
      <c r="B56" s="384" t="s">
        <v>238</v>
      </c>
      <c r="C56" s="17">
        <f t="shared" si="10"/>
        <v>52111</v>
      </c>
      <c r="D56" s="144">
        <f t="shared" si="11"/>
        <v>59958</v>
      </c>
      <c r="E56" s="140">
        <f t="shared" si="12"/>
        <v>95.92805993777958</v>
      </c>
      <c r="F56" s="27">
        <f t="shared" si="13"/>
        <v>86.91250542046099</v>
      </c>
      <c r="G56" s="28"/>
      <c r="I56" s="392"/>
    </row>
    <row r="57" spans="1:16" ht="13.5" customHeight="1">
      <c r="A57" s="13">
        <v>5</v>
      </c>
      <c r="B57" s="383" t="s">
        <v>1</v>
      </c>
      <c r="C57" s="17">
        <f t="shared" si="10"/>
        <v>47886</v>
      </c>
      <c r="D57" s="144">
        <f t="shared" si="11"/>
        <v>52442</v>
      </c>
      <c r="E57" s="140">
        <f t="shared" si="12"/>
        <v>101.85043389484431</v>
      </c>
      <c r="F57" s="27">
        <f t="shared" si="13"/>
        <v>91.31230692956026</v>
      </c>
      <c r="G57" s="28"/>
      <c r="I57" s="392"/>
      <c r="P57" s="35"/>
    </row>
    <row r="58" spans="1:7" ht="13.5" customHeight="1">
      <c r="A58" s="13">
        <v>6</v>
      </c>
      <c r="B58" s="383" t="s">
        <v>52</v>
      </c>
      <c r="C58" s="17">
        <f t="shared" si="10"/>
        <v>37244</v>
      </c>
      <c r="D58" s="144">
        <f t="shared" si="11"/>
        <v>24453</v>
      </c>
      <c r="E58" s="140">
        <f t="shared" si="12"/>
        <v>126.55113829425757</v>
      </c>
      <c r="F58" s="27">
        <f t="shared" si="13"/>
        <v>152.30851020324704</v>
      </c>
      <c r="G58" s="28"/>
    </row>
    <row r="59" spans="1:7" ht="13.5" customHeight="1">
      <c r="A59" s="13">
        <v>7</v>
      </c>
      <c r="B59" s="383" t="s">
        <v>125</v>
      </c>
      <c r="C59" s="17">
        <f t="shared" si="10"/>
        <v>34642</v>
      </c>
      <c r="D59" s="144">
        <f t="shared" si="11"/>
        <v>31252</v>
      </c>
      <c r="E59" s="140">
        <f t="shared" si="12"/>
        <v>95.21741520532132</v>
      </c>
      <c r="F59" s="27">
        <f t="shared" si="13"/>
        <v>110.84730577243056</v>
      </c>
      <c r="G59" s="28"/>
    </row>
    <row r="60" spans="1:7" ht="13.5" customHeight="1">
      <c r="A60" s="13">
        <v>8</v>
      </c>
      <c r="B60" s="383" t="s">
        <v>5</v>
      </c>
      <c r="C60" s="17">
        <f t="shared" si="10"/>
        <v>30255</v>
      </c>
      <c r="D60" s="144">
        <f t="shared" si="11"/>
        <v>30788</v>
      </c>
      <c r="E60" s="140">
        <f t="shared" si="12"/>
        <v>118.74018838304552</v>
      </c>
      <c r="F60" s="27">
        <f t="shared" si="13"/>
        <v>98.26880602832271</v>
      </c>
      <c r="G60" s="28"/>
    </row>
    <row r="61" spans="1:7" ht="13.5" customHeight="1">
      <c r="A61" s="13">
        <v>9</v>
      </c>
      <c r="B61" s="383" t="s">
        <v>41</v>
      </c>
      <c r="C61" s="17">
        <f t="shared" si="10"/>
        <v>27146</v>
      </c>
      <c r="D61" s="144">
        <f t="shared" si="11"/>
        <v>21859</v>
      </c>
      <c r="E61" s="140">
        <f t="shared" si="12"/>
        <v>116.2121666167216</v>
      </c>
      <c r="F61" s="27">
        <f t="shared" si="13"/>
        <v>124.18683379843543</v>
      </c>
      <c r="G61" s="28"/>
    </row>
    <row r="62" spans="1:7" ht="13.5" customHeight="1" thickBot="1">
      <c r="A62" s="251">
        <v>10</v>
      </c>
      <c r="B62" s="383" t="s">
        <v>22</v>
      </c>
      <c r="C62" s="212">
        <f t="shared" si="10"/>
        <v>25816</v>
      </c>
      <c r="D62" s="252">
        <f t="shared" si="11"/>
        <v>31223</v>
      </c>
      <c r="E62" s="253">
        <f t="shared" si="12"/>
        <v>128.62338697623437</v>
      </c>
      <c r="F62" s="254">
        <f t="shared" si="13"/>
        <v>82.68263779905838</v>
      </c>
      <c r="G62" s="255"/>
    </row>
    <row r="63" spans="1:7" ht="13.5" customHeight="1" thickTop="1">
      <c r="A63" s="213"/>
      <c r="B63" s="256" t="s">
        <v>120</v>
      </c>
      <c r="C63" s="257">
        <f>SUM(J43)</f>
        <v>766760</v>
      </c>
      <c r="D63" s="257">
        <f>SUM(Q13)</f>
        <v>805316</v>
      </c>
      <c r="E63" s="258">
        <f>SUM(C63/R26*100)</f>
        <v>100.93210421770247</v>
      </c>
      <c r="F63" s="259">
        <f t="shared" si="13"/>
        <v>95.2123141723249</v>
      </c>
      <c r="G63" s="213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H10" sqref="H10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0.25390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8" t="s">
        <v>107</v>
      </c>
      <c r="J1" t="s">
        <v>73</v>
      </c>
      <c r="R1" s="182"/>
    </row>
    <row r="2" spans="8:30" ht="13.5">
      <c r="H2" s="145" t="s">
        <v>104</v>
      </c>
      <c r="R2" s="65"/>
      <c r="S2" s="18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4" t="s">
        <v>240</v>
      </c>
      <c r="I3" s="135"/>
      <c r="J3" s="11"/>
      <c r="K3" s="5"/>
      <c r="L3" s="286" t="s">
        <v>139</v>
      </c>
      <c r="M3" s="1"/>
      <c r="N3" s="148"/>
      <c r="O3" s="148"/>
      <c r="S3" s="33"/>
      <c r="T3" s="33"/>
      <c r="U3" s="33"/>
    </row>
    <row r="4" spans="8:21" ht="13.5">
      <c r="H4" s="147">
        <v>23369</v>
      </c>
      <c r="I4" s="135">
        <v>26</v>
      </c>
      <c r="J4" s="10" t="s">
        <v>43</v>
      </c>
      <c r="K4" s="221">
        <f>SUM(I4)</f>
        <v>26</v>
      </c>
      <c r="L4" s="60">
        <v>12680</v>
      </c>
      <c r="M4" s="63"/>
      <c r="N4" s="149"/>
      <c r="O4" s="149"/>
      <c r="S4" s="33"/>
      <c r="T4" s="33"/>
      <c r="U4" s="33"/>
    </row>
    <row r="5" spans="8:21" ht="13.5">
      <c r="H5" s="61">
        <v>20703</v>
      </c>
      <c r="I5" s="135">
        <v>16</v>
      </c>
      <c r="J5" s="10" t="s">
        <v>3</v>
      </c>
      <c r="K5" s="221">
        <f aca="true" t="shared" si="0" ref="K5:K13">SUM(I5)</f>
        <v>16</v>
      </c>
      <c r="L5" s="61">
        <v>21231</v>
      </c>
      <c r="M5" s="63"/>
      <c r="N5" s="149"/>
      <c r="O5" s="149"/>
      <c r="S5" s="33"/>
      <c r="T5" s="33"/>
      <c r="U5" s="33"/>
    </row>
    <row r="6" spans="8:21" ht="13.5">
      <c r="H6" s="146">
        <v>12379</v>
      </c>
      <c r="I6" s="135">
        <v>33</v>
      </c>
      <c r="J6" s="10" t="s">
        <v>0</v>
      </c>
      <c r="K6" s="221">
        <f t="shared" si="0"/>
        <v>33</v>
      </c>
      <c r="L6" s="61">
        <v>15588</v>
      </c>
      <c r="M6" s="63"/>
      <c r="N6" s="149"/>
      <c r="O6" s="149"/>
      <c r="S6" s="33"/>
      <c r="T6" s="33"/>
      <c r="U6" s="33"/>
    </row>
    <row r="7" spans="8:21" ht="13.5">
      <c r="H7" s="146">
        <v>6278</v>
      </c>
      <c r="I7" s="135">
        <v>14</v>
      </c>
      <c r="J7" s="10" t="s">
        <v>32</v>
      </c>
      <c r="K7" s="221">
        <f t="shared" si="0"/>
        <v>14</v>
      </c>
      <c r="L7" s="61">
        <v>4453</v>
      </c>
      <c r="M7" s="63"/>
      <c r="N7" s="149"/>
      <c r="O7" s="149"/>
      <c r="S7" s="33"/>
      <c r="T7" s="33"/>
      <c r="U7" s="33"/>
    </row>
    <row r="8" spans="8:21" ht="13.5">
      <c r="H8" s="146">
        <v>5370</v>
      </c>
      <c r="I8" s="135">
        <v>38</v>
      </c>
      <c r="J8" s="10" t="s">
        <v>52</v>
      </c>
      <c r="K8" s="221">
        <f t="shared" si="0"/>
        <v>38</v>
      </c>
      <c r="L8" s="61">
        <v>519</v>
      </c>
      <c r="M8" s="63"/>
      <c r="N8" s="149"/>
      <c r="O8" s="149"/>
      <c r="S8" s="33"/>
      <c r="T8" s="33"/>
      <c r="U8" s="33"/>
    </row>
    <row r="9" spans="8:21" ht="13.5">
      <c r="H9" s="146">
        <v>3332</v>
      </c>
      <c r="I9" s="135">
        <v>24</v>
      </c>
      <c r="J9" s="10" t="s">
        <v>41</v>
      </c>
      <c r="K9" s="221">
        <f t="shared" si="0"/>
        <v>24</v>
      </c>
      <c r="L9" s="61">
        <v>3080</v>
      </c>
      <c r="M9" s="63"/>
      <c r="N9" s="149"/>
      <c r="O9" s="149"/>
      <c r="S9" s="33"/>
      <c r="T9" s="33"/>
      <c r="U9" s="33"/>
    </row>
    <row r="10" spans="8:21" ht="13.5">
      <c r="H10" s="146">
        <v>2821</v>
      </c>
      <c r="I10" s="272">
        <v>36</v>
      </c>
      <c r="J10" s="132" t="s">
        <v>5</v>
      </c>
      <c r="K10" s="221">
        <f t="shared" si="0"/>
        <v>36</v>
      </c>
      <c r="L10" s="61">
        <v>1935</v>
      </c>
      <c r="S10" s="33"/>
      <c r="T10" s="33"/>
      <c r="U10" s="33"/>
    </row>
    <row r="11" spans="8:21" ht="13.5">
      <c r="H11" s="60">
        <v>2008</v>
      </c>
      <c r="I11" s="135">
        <v>17</v>
      </c>
      <c r="J11" s="10" t="s">
        <v>34</v>
      </c>
      <c r="K11" s="221">
        <f t="shared" si="0"/>
        <v>17</v>
      </c>
      <c r="L11" s="61">
        <v>6675</v>
      </c>
      <c r="M11" s="63"/>
      <c r="N11" s="149"/>
      <c r="O11" s="149"/>
      <c r="S11" s="33"/>
      <c r="T11" s="33"/>
      <c r="U11" s="33"/>
    </row>
    <row r="12" spans="8:21" ht="13.5">
      <c r="H12" s="401">
        <v>1487</v>
      </c>
      <c r="I12" s="272">
        <v>25</v>
      </c>
      <c r="J12" s="132" t="s">
        <v>42</v>
      </c>
      <c r="K12" s="221">
        <f t="shared" si="0"/>
        <v>25</v>
      </c>
      <c r="L12" s="61">
        <v>1166</v>
      </c>
      <c r="M12" s="63"/>
      <c r="N12" s="149"/>
      <c r="O12" s="149"/>
      <c r="S12" s="33"/>
      <c r="T12" s="33"/>
      <c r="U12" s="33"/>
    </row>
    <row r="13" spans="8:21" ht="14.25" thickBot="1">
      <c r="H13" s="248">
        <v>1418</v>
      </c>
      <c r="I13" s="395">
        <v>40</v>
      </c>
      <c r="J13" s="395" t="s">
        <v>2</v>
      </c>
      <c r="K13" s="221">
        <f t="shared" si="0"/>
        <v>40</v>
      </c>
      <c r="L13" s="61">
        <v>2816</v>
      </c>
      <c r="M13" s="63"/>
      <c r="N13" s="149"/>
      <c r="O13" s="149"/>
      <c r="S13" s="33"/>
      <c r="T13" s="33"/>
      <c r="U13" s="33"/>
    </row>
    <row r="14" spans="8:21" ht="14.25" thickTop="1">
      <c r="H14" s="146">
        <v>1074</v>
      </c>
      <c r="I14" s="231">
        <v>37</v>
      </c>
      <c r="J14" s="79" t="s">
        <v>51</v>
      </c>
      <c r="K14" s="190" t="s">
        <v>9</v>
      </c>
      <c r="L14" s="189">
        <v>75252</v>
      </c>
      <c r="S14" s="33"/>
      <c r="T14" s="33"/>
      <c r="U14" s="33"/>
    </row>
    <row r="15" spans="8:21" ht="13.5">
      <c r="H15" s="284">
        <v>810</v>
      </c>
      <c r="I15" s="135">
        <v>34</v>
      </c>
      <c r="J15" s="10" t="s">
        <v>1</v>
      </c>
      <c r="K15" s="70"/>
      <c r="L15" s="1" t="s">
        <v>94</v>
      </c>
      <c r="M15" s="397" t="s">
        <v>253</v>
      </c>
      <c r="N15" s="59" t="s">
        <v>124</v>
      </c>
      <c r="S15" s="33"/>
      <c r="T15" s="33"/>
      <c r="U15" s="33"/>
    </row>
    <row r="16" spans="8:21" ht="13.5">
      <c r="H16" s="61">
        <v>750</v>
      </c>
      <c r="I16" s="135">
        <v>19</v>
      </c>
      <c r="J16" s="10" t="s">
        <v>36</v>
      </c>
      <c r="K16" s="221">
        <f>SUM(I4)</f>
        <v>26</v>
      </c>
      <c r="L16" s="10" t="s">
        <v>43</v>
      </c>
      <c r="M16" s="157">
        <v>22405</v>
      </c>
      <c r="N16" s="396">
        <f>SUM(H4)</f>
        <v>23369</v>
      </c>
      <c r="O16" s="63"/>
      <c r="P16" s="23"/>
      <c r="S16" s="33"/>
      <c r="T16" s="33"/>
      <c r="U16" s="33"/>
    </row>
    <row r="17" spans="8:21" ht="13.5">
      <c r="H17" s="61">
        <v>634</v>
      </c>
      <c r="I17" s="135">
        <v>18</v>
      </c>
      <c r="J17" s="10" t="s">
        <v>35</v>
      </c>
      <c r="K17" s="221">
        <f aca="true" t="shared" si="1" ref="K17:K25">SUM(I5)</f>
        <v>16</v>
      </c>
      <c r="L17" s="10" t="s">
        <v>3</v>
      </c>
      <c r="M17" s="158">
        <v>20085</v>
      </c>
      <c r="N17" s="396">
        <f aca="true" t="shared" si="2" ref="N17:N25">SUM(H5)</f>
        <v>20703</v>
      </c>
      <c r="O17" s="63"/>
      <c r="P17" s="23"/>
      <c r="S17" s="33"/>
      <c r="T17" s="33"/>
      <c r="U17" s="33"/>
    </row>
    <row r="18" spans="8:21" ht="13.5">
      <c r="H18" s="232">
        <v>515</v>
      </c>
      <c r="I18" s="135">
        <v>6</v>
      </c>
      <c r="J18" s="10" t="s">
        <v>25</v>
      </c>
      <c r="K18" s="221">
        <f t="shared" si="1"/>
        <v>33</v>
      </c>
      <c r="L18" s="10" t="s">
        <v>0</v>
      </c>
      <c r="M18" s="158">
        <v>16149</v>
      </c>
      <c r="N18" s="396">
        <f t="shared" si="2"/>
        <v>12379</v>
      </c>
      <c r="O18" s="63"/>
      <c r="P18" s="23"/>
      <c r="S18" s="33"/>
      <c r="T18" s="33"/>
      <c r="U18" s="33"/>
    </row>
    <row r="19" spans="8:21" ht="13.5">
      <c r="H19" s="171">
        <v>437</v>
      </c>
      <c r="I19" s="135">
        <v>15</v>
      </c>
      <c r="J19" s="10" t="s">
        <v>33</v>
      </c>
      <c r="K19" s="221">
        <f t="shared" si="1"/>
        <v>14</v>
      </c>
      <c r="L19" s="10" t="s">
        <v>32</v>
      </c>
      <c r="M19" s="158">
        <v>5700</v>
      </c>
      <c r="N19" s="396">
        <f t="shared" si="2"/>
        <v>6278</v>
      </c>
      <c r="O19" s="63"/>
      <c r="P19" s="23"/>
      <c r="S19" s="33"/>
      <c r="T19" s="33"/>
      <c r="U19" s="33"/>
    </row>
    <row r="20" spans="8:21" ht="14.25" thickBot="1">
      <c r="H20" s="61">
        <v>356</v>
      </c>
      <c r="I20" s="135">
        <v>23</v>
      </c>
      <c r="J20" s="10" t="s">
        <v>40</v>
      </c>
      <c r="K20" s="221">
        <f t="shared" si="1"/>
        <v>38</v>
      </c>
      <c r="L20" s="10" t="s">
        <v>52</v>
      </c>
      <c r="M20" s="158">
        <v>5012</v>
      </c>
      <c r="N20" s="396">
        <f t="shared" si="2"/>
        <v>5370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142</v>
      </c>
      <c r="D21" s="88" t="s">
        <v>143</v>
      </c>
      <c r="E21" s="88" t="s">
        <v>75</v>
      </c>
      <c r="F21" s="88" t="s">
        <v>74</v>
      </c>
      <c r="G21" s="88" t="s">
        <v>76</v>
      </c>
      <c r="H21" s="61">
        <v>197</v>
      </c>
      <c r="I21" s="135">
        <v>1</v>
      </c>
      <c r="J21" s="10" t="s">
        <v>4</v>
      </c>
      <c r="K21" s="221">
        <f t="shared" si="1"/>
        <v>24</v>
      </c>
      <c r="L21" s="10" t="s">
        <v>41</v>
      </c>
      <c r="M21" s="158">
        <v>2735</v>
      </c>
      <c r="N21" s="396">
        <f t="shared" si="2"/>
        <v>3332</v>
      </c>
      <c r="O21" s="63"/>
      <c r="P21" s="23"/>
      <c r="S21" s="33"/>
      <c r="T21" s="33"/>
      <c r="U21" s="33"/>
    </row>
    <row r="22" spans="1:21" ht="13.5">
      <c r="A22" s="90">
        <v>1</v>
      </c>
      <c r="B22" s="383" t="s">
        <v>43</v>
      </c>
      <c r="C22" s="60">
        <f aca="true" t="shared" si="3" ref="C22:C31">SUM(H4)</f>
        <v>23369</v>
      </c>
      <c r="D22" s="147">
        <f>SUM(L4)</f>
        <v>12680</v>
      </c>
      <c r="E22" s="75">
        <f aca="true" t="shared" si="4" ref="E22:E32">SUM(N16/M16*100)</f>
        <v>104.30261102432492</v>
      </c>
      <c r="F22" s="84">
        <f>SUM(C22/D22*100)</f>
        <v>184.2981072555205</v>
      </c>
      <c r="G22" s="5"/>
      <c r="H22" s="387">
        <v>121</v>
      </c>
      <c r="I22" s="135">
        <v>21</v>
      </c>
      <c r="J22" s="10" t="s">
        <v>38</v>
      </c>
      <c r="K22" s="221">
        <f t="shared" si="1"/>
        <v>36</v>
      </c>
      <c r="L22" s="132" t="s">
        <v>5</v>
      </c>
      <c r="M22" s="158">
        <v>2187</v>
      </c>
      <c r="N22" s="396">
        <f t="shared" si="2"/>
        <v>2821</v>
      </c>
      <c r="O22" s="63"/>
      <c r="P22" s="23"/>
      <c r="S22" s="33"/>
      <c r="T22" s="33"/>
      <c r="U22" s="33"/>
    </row>
    <row r="23" spans="1:21" ht="13.5">
      <c r="A23" s="90">
        <v>2</v>
      </c>
      <c r="B23" s="383" t="s">
        <v>3</v>
      </c>
      <c r="C23" s="60">
        <f t="shared" si="3"/>
        <v>20703</v>
      </c>
      <c r="D23" s="147">
        <f aca="true" t="shared" si="5" ref="D23:D31">SUM(L5)</f>
        <v>21231</v>
      </c>
      <c r="E23" s="75">
        <f t="shared" si="4"/>
        <v>103.07692307692307</v>
      </c>
      <c r="F23" s="84">
        <f aca="true" t="shared" si="6" ref="F23:F32">SUM(C23/D23*100)</f>
        <v>97.51307051010315</v>
      </c>
      <c r="G23" s="5"/>
      <c r="H23" s="244">
        <v>55</v>
      </c>
      <c r="I23" s="135">
        <v>2</v>
      </c>
      <c r="J23" s="10" t="s">
        <v>6</v>
      </c>
      <c r="K23" s="221">
        <f t="shared" si="1"/>
        <v>17</v>
      </c>
      <c r="L23" s="10" t="s">
        <v>34</v>
      </c>
      <c r="M23" s="158">
        <v>2175</v>
      </c>
      <c r="N23" s="396">
        <f t="shared" si="2"/>
        <v>2008</v>
      </c>
      <c r="O23" s="63"/>
      <c r="P23" s="23"/>
      <c r="S23" s="33"/>
      <c r="T23" s="33"/>
      <c r="U23" s="33"/>
    </row>
    <row r="24" spans="1:21" ht="13.5">
      <c r="A24" s="90">
        <v>3</v>
      </c>
      <c r="B24" s="383" t="s">
        <v>0</v>
      </c>
      <c r="C24" s="60">
        <f t="shared" si="3"/>
        <v>12379</v>
      </c>
      <c r="D24" s="147">
        <f t="shared" si="5"/>
        <v>15588</v>
      </c>
      <c r="E24" s="75">
        <f t="shared" si="4"/>
        <v>76.65490123227444</v>
      </c>
      <c r="F24" s="84">
        <f t="shared" si="6"/>
        <v>79.4136515268155</v>
      </c>
      <c r="G24" s="5"/>
      <c r="H24" s="387">
        <v>23</v>
      </c>
      <c r="I24" s="135">
        <v>12</v>
      </c>
      <c r="J24" s="10" t="s">
        <v>31</v>
      </c>
      <c r="K24" s="221">
        <f t="shared" si="1"/>
        <v>25</v>
      </c>
      <c r="L24" s="132" t="s">
        <v>42</v>
      </c>
      <c r="M24" s="158">
        <v>1759</v>
      </c>
      <c r="N24" s="396">
        <f t="shared" si="2"/>
        <v>1487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83" t="s">
        <v>32</v>
      </c>
      <c r="C25" s="60">
        <f t="shared" si="3"/>
        <v>6278</v>
      </c>
      <c r="D25" s="147">
        <f t="shared" si="5"/>
        <v>4453</v>
      </c>
      <c r="E25" s="75">
        <f t="shared" si="4"/>
        <v>110.14035087719299</v>
      </c>
      <c r="F25" s="84">
        <f t="shared" si="6"/>
        <v>140.98360655737704</v>
      </c>
      <c r="G25" s="5"/>
      <c r="H25" s="151">
        <v>19</v>
      </c>
      <c r="I25" s="135">
        <v>4</v>
      </c>
      <c r="J25" s="10" t="s">
        <v>23</v>
      </c>
      <c r="K25" s="221">
        <f t="shared" si="1"/>
        <v>40</v>
      </c>
      <c r="L25" s="395" t="s">
        <v>2</v>
      </c>
      <c r="M25" s="398">
        <v>1658</v>
      </c>
      <c r="N25" s="396">
        <f t="shared" si="2"/>
        <v>1418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83" t="s">
        <v>52</v>
      </c>
      <c r="C26" s="60">
        <f t="shared" si="3"/>
        <v>5370</v>
      </c>
      <c r="D26" s="147">
        <f t="shared" si="5"/>
        <v>519</v>
      </c>
      <c r="E26" s="75">
        <f t="shared" si="4"/>
        <v>107.14285714285714</v>
      </c>
      <c r="F26" s="84">
        <f t="shared" si="6"/>
        <v>1034.6820809248557</v>
      </c>
      <c r="G26" s="16"/>
      <c r="H26" s="151">
        <v>10</v>
      </c>
      <c r="I26" s="135">
        <v>9</v>
      </c>
      <c r="J26" s="10" t="s">
        <v>28</v>
      </c>
      <c r="K26" s="219"/>
      <c r="L26" s="5" t="s">
        <v>105</v>
      </c>
      <c r="M26" s="157">
        <v>83870</v>
      </c>
      <c r="N26" s="222">
        <f>SUM(H44)</f>
        <v>84167</v>
      </c>
      <c r="S26" s="33"/>
      <c r="T26" s="33"/>
      <c r="U26" s="33"/>
    </row>
    <row r="27" spans="1:21" ht="13.5">
      <c r="A27" s="90">
        <v>6</v>
      </c>
      <c r="B27" s="383" t="s">
        <v>41</v>
      </c>
      <c r="C27" s="60">
        <f t="shared" si="3"/>
        <v>3332</v>
      </c>
      <c r="D27" s="147">
        <f t="shared" si="5"/>
        <v>3080</v>
      </c>
      <c r="E27" s="75">
        <f t="shared" si="4"/>
        <v>121.82815356489944</v>
      </c>
      <c r="F27" s="84">
        <f t="shared" si="6"/>
        <v>108.18181818181817</v>
      </c>
      <c r="G27" s="5"/>
      <c r="H27" s="151">
        <v>1</v>
      </c>
      <c r="I27" s="135">
        <v>27</v>
      </c>
      <c r="J27" s="10" t="s">
        <v>44</v>
      </c>
      <c r="L27" s="66"/>
      <c r="M27" s="33"/>
      <c r="S27" s="33"/>
      <c r="T27" s="33"/>
      <c r="U27" s="33"/>
    </row>
    <row r="28" spans="1:21" ht="13.5">
      <c r="A28" s="90">
        <v>7</v>
      </c>
      <c r="B28" s="388" t="s">
        <v>5</v>
      </c>
      <c r="C28" s="60">
        <f t="shared" si="3"/>
        <v>2821</v>
      </c>
      <c r="D28" s="147">
        <f t="shared" si="5"/>
        <v>1935</v>
      </c>
      <c r="E28" s="75">
        <f t="shared" si="4"/>
        <v>128.98948331047094</v>
      </c>
      <c r="F28" s="84">
        <f t="shared" si="6"/>
        <v>145.78811369509043</v>
      </c>
      <c r="G28" s="5"/>
      <c r="H28" s="151">
        <v>0</v>
      </c>
      <c r="I28" s="135">
        <v>3</v>
      </c>
      <c r="J28" s="10" t="s">
        <v>22</v>
      </c>
      <c r="S28" s="33"/>
      <c r="T28" s="33"/>
      <c r="U28" s="33"/>
    </row>
    <row r="29" spans="1:21" ht="13.5">
      <c r="A29" s="90">
        <v>8</v>
      </c>
      <c r="B29" s="383" t="s">
        <v>34</v>
      </c>
      <c r="C29" s="60">
        <f t="shared" si="3"/>
        <v>2008</v>
      </c>
      <c r="D29" s="147">
        <f t="shared" si="5"/>
        <v>6675</v>
      </c>
      <c r="E29" s="75">
        <f t="shared" si="4"/>
        <v>92.32183908045977</v>
      </c>
      <c r="F29" s="84">
        <f t="shared" si="6"/>
        <v>30.08239700374532</v>
      </c>
      <c r="G29" s="15"/>
      <c r="H29" s="244">
        <v>0</v>
      </c>
      <c r="I29" s="135">
        <v>5</v>
      </c>
      <c r="J29" s="10" t="s">
        <v>24</v>
      </c>
      <c r="L29" s="66"/>
      <c r="M29" s="33"/>
      <c r="S29" s="33"/>
      <c r="T29" s="33"/>
      <c r="U29" s="33"/>
    </row>
    <row r="30" spans="1:21" ht="13.5">
      <c r="A30" s="90">
        <v>9</v>
      </c>
      <c r="B30" s="388" t="s">
        <v>42</v>
      </c>
      <c r="C30" s="60">
        <f t="shared" si="3"/>
        <v>1487</v>
      </c>
      <c r="D30" s="147">
        <f t="shared" si="5"/>
        <v>1166</v>
      </c>
      <c r="E30" s="75">
        <f t="shared" si="4"/>
        <v>84.53666856168277</v>
      </c>
      <c r="F30" s="84">
        <f t="shared" si="6"/>
        <v>127.53001715265866</v>
      </c>
      <c r="G30" s="16"/>
      <c r="H30" s="151">
        <v>0</v>
      </c>
      <c r="I30" s="135">
        <v>7</v>
      </c>
      <c r="J30" s="10" t="s">
        <v>26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91" t="s">
        <v>2</v>
      </c>
      <c r="C31" s="60">
        <f t="shared" si="3"/>
        <v>1418</v>
      </c>
      <c r="D31" s="147">
        <f t="shared" si="5"/>
        <v>2816</v>
      </c>
      <c r="E31" s="75">
        <f t="shared" si="4"/>
        <v>85.52472858866103</v>
      </c>
      <c r="F31" s="85">
        <f t="shared" si="6"/>
        <v>50.35511363636363</v>
      </c>
      <c r="G31" s="152"/>
      <c r="H31" s="151">
        <v>0</v>
      </c>
      <c r="I31" s="135">
        <v>8</v>
      </c>
      <c r="J31" s="10" t="s">
        <v>27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85</v>
      </c>
      <c r="C32" s="96">
        <f>SUM(H44)</f>
        <v>84167</v>
      </c>
      <c r="D32" s="96">
        <f>SUM(L14)</f>
        <v>75252</v>
      </c>
      <c r="E32" s="99">
        <f t="shared" si="4"/>
        <v>100.35411947060928</v>
      </c>
      <c r="F32" s="97">
        <f t="shared" si="6"/>
        <v>111.84686121299102</v>
      </c>
      <c r="G32" s="98"/>
      <c r="H32" s="393">
        <v>0</v>
      </c>
      <c r="I32" s="135">
        <v>10</v>
      </c>
      <c r="J32" s="10" t="s">
        <v>29</v>
      </c>
      <c r="L32" s="66"/>
      <c r="M32" s="33"/>
      <c r="S32" s="33"/>
      <c r="T32" s="33"/>
      <c r="U32" s="33"/>
    </row>
    <row r="33" spans="8:21" ht="13.5">
      <c r="H33" s="244">
        <v>0</v>
      </c>
      <c r="I33" s="135">
        <v>11</v>
      </c>
      <c r="J33" s="10" t="s">
        <v>30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32">
        <v>0</v>
      </c>
      <c r="I34" s="135">
        <v>13</v>
      </c>
      <c r="J34" s="10" t="s">
        <v>7</v>
      </c>
      <c r="L34" s="66"/>
      <c r="M34" s="33"/>
      <c r="S34" s="33"/>
      <c r="T34" s="33"/>
      <c r="U34" s="33"/>
    </row>
    <row r="35" spans="8:21" ht="13.5">
      <c r="H35" s="60">
        <v>0</v>
      </c>
      <c r="I35" s="135">
        <v>20</v>
      </c>
      <c r="J35" s="10" t="s">
        <v>37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6">
        <v>0</v>
      </c>
      <c r="I36" s="135">
        <v>22</v>
      </c>
      <c r="J36" s="10" t="s">
        <v>39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6">
        <v>0</v>
      </c>
      <c r="I37" s="135">
        <v>28</v>
      </c>
      <c r="J37" s="10" t="s">
        <v>45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5">
        <v>29</v>
      </c>
      <c r="J38" s="10" t="s">
        <v>83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402">
        <v>0</v>
      </c>
      <c r="I39" s="135">
        <v>30</v>
      </c>
      <c r="J39" s="10" t="s">
        <v>47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6">
        <v>0</v>
      </c>
      <c r="I40" s="135">
        <v>31</v>
      </c>
      <c r="J40" s="10" t="s">
        <v>102</v>
      </c>
      <c r="L40" s="66"/>
      <c r="M40" s="33"/>
      <c r="S40" s="33"/>
      <c r="T40" s="33"/>
      <c r="U40" s="33"/>
    </row>
    <row r="41" spans="8:21" ht="13.5">
      <c r="H41" s="61">
        <v>0</v>
      </c>
      <c r="I41" s="135">
        <v>32</v>
      </c>
      <c r="J41" s="10" t="s">
        <v>49</v>
      </c>
      <c r="L41" s="66"/>
      <c r="M41" s="33"/>
      <c r="S41" s="33"/>
      <c r="T41" s="33"/>
      <c r="U41" s="33"/>
    </row>
    <row r="42" spans="8:21" ht="13.5">
      <c r="H42" s="146">
        <v>0</v>
      </c>
      <c r="I42" s="135">
        <v>35</v>
      </c>
      <c r="J42" s="10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5">
        <v>39</v>
      </c>
      <c r="J43" s="10" t="s">
        <v>53</v>
      </c>
      <c r="L43" s="66"/>
      <c r="M43" s="33"/>
      <c r="S43" s="41"/>
      <c r="T43" s="41"/>
      <c r="U43" s="41"/>
    </row>
    <row r="44" spans="8:13" ht="13.5">
      <c r="H44" s="223">
        <f>SUM(H4:H43)</f>
        <v>84167</v>
      </c>
      <c r="I44" s="272"/>
      <c r="J44" s="150"/>
      <c r="L44" s="66"/>
      <c r="M44" s="33"/>
    </row>
    <row r="45" ht="13.5">
      <c r="R45" s="182"/>
    </row>
    <row r="46" spans="18:30" ht="13.5" customHeight="1"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45" t="s">
        <v>117</v>
      </c>
      <c r="I48" s="135"/>
      <c r="J48" s="12" t="s">
        <v>77</v>
      </c>
      <c r="K48" s="5"/>
      <c r="L48" s="154" t="s">
        <v>161</v>
      </c>
      <c r="S48" s="33"/>
      <c r="T48" s="33"/>
      <c r="U48" s="33"/>
      <c r="V48" s="33"/>
    </row>
    <row r="49" spans="8:22" ht="13.5">
      <c r="H49" s="60">
        <v>95417</v>
      </c>
      <c r="I49" s="135">
        <v>26</v>
      </c>
      <c r="J49" s="10" t="s">
        <v>43</v>
      </c>
      <c r="K49" s="5">
        <f>SUM(I49)</f>
        <v>26</v>
      </c>
      <c r="L49" s="155">
        <v>103653</v>
      </c>
      <c r="M49" s="1"/>
      <c r="N49" s="148"/>
      <c r="O49" s="148"/>
      <c r="S49" s="33"/>
      <c r="T49" s="33"/>
      <c r="U49" s="33"/>
      <c r="V49" s="33"/>
    </row>
    <row r="50" spans="8:22" ht="13.5">
      <c r="H50" s="60">
        <v>14982</v>
      </c>
      <c r="I50" s="135">
        <v>34</v>
      </c>
      <c r="J50" s="10" t="s">
        <v>1</v>
      </c>
      <c r="K50" s="5">
        <f aca="true" t="shared" si="7" ref="K50:K58">SUM(I50)</f>
        <v>34</v>
      </c>
      <c r="L50" s="155">
        <v>14508</v>
      </c>
      <c r="M50" s="33"/>
      <c r="N50" s="149"/>
      <c r="O50" s="149"/>
      <c r="S50" s="33"/>
      <c r="T50" s="33"/>
      <c r="U50" s="33"/>
      <c r="V50" s="33"/>
    </row>
    <row r="51" spans="8:22" ht="13.5">
      <c r="H51" s="61">
        <v>7772</v>
      </c>
      <c r="I51" s="135">
        <v>33</v>
      </c>
      <c r="J51" s="10" t="s">
        <v>0</v>
      </c>
      <c r="K51" s="5">
        <f t="shared" si="7"/>
        <v>33</v>
      </c>
      <c r="L51" s="155">
        <v>9663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146">
        <v>7431</v>
      </c>
      <c r="I52" s="135">
        <v>25</v>
      </c>
      <c r="J52" s="10" t="s">
        <v>42</v>
      </c>
      <c r="K52" s="5">
        <f t="shared" si="7"/>
        <v>25</v>
      </c>
      <c r="L52" s="155">
        <v>8063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142</v>
      </c>
      <c r="D53" s="88" t="s">
        <v>143</v>
      </c>
      <c r="E53" s="88" t="s">
        <v>75</v>
      </c>
      <c r="F53" s="88" t="s">
        <v>74</v>
      </c>
      <c r="G53" s="88" t="s">
        <v>76</v>
      </c>
      <c r="H53" s="61">
        <v>6846</v>
      </c>
      <c r="I53" s="135">
        <v>36</v>
      </c>
      <c r="J53" s="10" t="s">
        <v>5</v>
      </c>
      <c r="K53" s="5">
        <f t="shared" si="7"/>
        <v>36</v>
      </c>
      <c r="L53" s="155">
        <v>3552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83" t="s">
        <v>43</v>
      </c>
      <c r="C54" s="60">
        <f aca="true" t="shared" si="8" ref="C54:C63">SUM(H49)</f>
        <v>95417</v>
      </c>
      <c r="D54" s="171">
        <f>SUM(L49)</f>
        <v>103653</v>
      </c>
      <c r="E54" s="75">
        <f aca="true" t="shared" si="9" ref="E54:E64">SUM(N63/M63*100)</f>
        <v>87.81325062811179</v>
      </c>
      <c r="F54" s="75">
        <f>SUM(C54/D54*100)</f>
        <v>92.05425795683675</v>
      </c>
      <c r="G54" s="5"/>
      <c r="H54" s="61">
        <v>4685</v>
      </c>
      <c r="I54" s="135">
        <v>24</v>
      </c>
      <c r="J54" s="10" t="s">
        <v>41</v>
      </c>
      <c r="K54" s="5">
        <f t="shared" si="7"/>
        <v>24</v>
      </c>
      <c r="L54" s="155">
        <v>2549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83" t="s">
        <v>1</v>
      </c>
      <c r="C55" s="60">
        <f t="shared" si="8"/>
        <v>14982</v>
      </c>
      <c r="D55" s="171">
        <f aca="true" t="shared" si="10" ref="D55:D64">SUM(L50)</f>
        <v>14508</v>
      </c>
      <c r="E55" s="75">
        <f t="shared" si="9"/>
        <v>93.96638233818364</v>
      </c>
      <c r="F55" s="75">
        <f aca="true" t="shared" si="11" ref="F55:F64">SUM(C55/D55*100)</f>
        <v>103.2671629445823</v>
      </c>
      <c r="G55" s="5"/>
      <c r="H55" s="61">
        <v>4004</v>
      </c>
      <c r="I55" s="135">
        <v>13</v>
      </c>
      <c r="J55" s="10" t="s">
        <v>7</v>
      </c>
      <c r="K55" s="5">
        <f t="shared" si="7"/>
        <v>13</v>
      </c>
      <c r="L55" s="155">
        <v>4988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83" t="s">
        <v>0</v>
      </c>
      <c r="C56" s="60">
        <f t="shared" si="8"/>
        <v>7772</v>
      </c>
      <c r="D56" s="171">
        <f t="shared" si="10"/>
        <v>9663</v>
      </c>
      <c r="E56" s="75">
        <f t="shared" si="9"/>
        <v>125.96434359805511</v>
      </c>
      <c r="F56" s="75">
        <f t="shared" si="11"/>
        <v>80.43050812377108</v>
      </c>
      <c r="G56" s="5"/>
      <c r="H56" s="146">
        <v>3147</v>
      </c>
      <c r="I56" s="135">
        <v>22</v>
      </c>
      <c r="J56" s="10" t="s">
        <v>39</v>
      </c>
      <c r="K56" s="5">
        <f t="shared" si="7"/>
        <v>22</v>
      </c>
      <c r="L56" s="155">
        <v>2292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83" t="s">
        <v>42</v>
      </c>
      <c r="C57" s="60">
        <f t="shared" si="8"/>
        <v>7431</v>
      </c>
      <c r="D57" s="171">
        <f t="shared" si="10"/>
        <v>8063</v>
      </c>
      <c r="E57" s="75">
        <f t="shared" si="9"/>
        <v>98.04723578308484</v>
      </c>
      <c r="F57" s="75">
        <f t="shared" si="11"/>
        <v>92.16172640456406</v>
      </c>
      <c r="G57" s="5"/>
      <c r="H57" s="244">
        <v>2624</v>
      </c>
      <c r="I57" s="135">
        <v>40</v>
      </c>
      <c r="J57" s="10" t="s">
        <v>2</v>
      </c>
      <c r="K57" s="5">
        <f t="shared" si="7"/>
        <v>40</v>
      </c>
      <c r="L57" s="155">
        <v>1948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83" t="s">
        <v>5</v>
      </c>
      <c r="C58" s="60">
        <f t="shared" si="8"/>
        <v>6846</v>
      </c>
      <c r="D58" s="171">
        <f t="shared" si="10"/>
        <v>3552</v>
      </c>
      <c r="E58" s="75">
        <f t="shared" si="9"/>
        <v>213.33748831411654</v>
      </c>
      <c r="F58" s="75">
        <f t="shared" si="11"/>
        <v>192.73648648648648</v>
      </c>
      <c r="G58" s="16"/>
      <c r="H58" s="244">
        <v>2492</v>
      </c>
      <c r="I58" s="272">
        <v>38</v>
      </c>
      <c r="J58" s="132" t="s">
        <v>52</v>
      </c>
      <c r="K58" s="5">
        <f t="shared" si="7"/>
        <v>38</v>
      </c>
      <c r="L58" s="187">
        <v>5706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83" t="s">
        <v>41</v>
      </c>
      <c r="C59" s="60">
        <f t="shared" si="8"/>
        <v>4685</v>
      </c>
      <c r="D59" s="171">
        <f t="shared" si="10"/>
        <v>2549</v>
      </c>
      <c r="E59" s="75">
        <f t="shared" si="9"/>
        <v>114.24042916361863</v>
      </c>
      <c r="F59" s="75">
        <f t="shared" si="11"/>
        <v>183.79756767359748</v>
      </c>
      <c r="G59" s="5"/>
      <c r="H59" s="151">
        <v>2028</v>
      </c>
      <c r="I59" s="278">
        <v>16</v>
      </c>
      <c r="J59" s="185" t="s">
        <v>3</v>
      </c>
      <c r="K59" s="188" t="s">
        <v>109</v>
      </c>
      <c r="L59" s="189">
        <v>164673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83" t="s">
        <v>7</v>
      </c>
      <c r="C60" s="60">
        <f t="shared" si="8"/>
        <v>4004</v>
      </c>
      <c r="D60" s="171">
        <f t="shared" si="10"/>
        <v>4988</v>
      </c>
      <c r="E60" s="75">
        <f t="shared" si="9"/>
        <v>83.2259405528996</v>
      </c>
      <c r="F60" s="75">
        <f t="shared" si="11"/>
        <v>80.27265437048918</v>
      </c>
      <c r="G60" s="5"/>
      <c r="H60" s="244">
        <v>1361</v>
      </c>
      <c r="I60" s="279">
        <v>15</v>
      </c>
      <c r="J60" s="186" t="s">
        <v>33</v>
      </c>
      <c r="K60" s="1"/>
      <c r="L60" s="184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83" t="s">
        <v>39</v>
      </c>
      <c r="C61" s="60">
        <f t="shared" si="8"/>
        <v>3147</v>
      </c>
      <c r="D61" s="171">
        <f t="shared" si="10"/>
        <v>2292</v>
      </c>
      <c r="E61" s="75">
        <f t="shared" si="9"/>
        <v>240.045766590389</v>
      </c>
      <c r="F61" s="75">
        <f t="shared" si="11"/>
        <v>137.30366492146598</v>
      </c>
      <c r="G61" s="15"/>
      <c r="H61" s="151">
        <v>1155</v>
      </c>
      <c r="I61" s="231">
        <v>14</v>
      </c>
      <c r="J61" s="79" t="s">
        <v>32</v>
      </c>
      <c r="K61" s="70"/>
      <c r="S61" s="33"/>
      <c r="T61" s="33"/>
      <c r="U61" s="33"/>
      <c r="V61" s="33"/>
    </row>
    <row r="62" spans="1:22" ht="13.5">
      <c r="A62" s="90">
        <v>9</v>
      </c>
      <c r="B62" s="383" t="s">
        <v>2</v>
      </c>
      <c r="C62" s="60">
        <f t="shared" si="8"/>
        <v>2624</v>
      </c>
      <c r="D62" s="171">
        <f t="shared" si="10"/>
        <v>1948</v>
      </c>
      <c r="E62" s="75">
        <f t="shared" si="9"/>
        <v>113.64226938068427</v>
      </c>
      <c r="F62" s="75">
        <f t="shared" si="11"/>
        <v>134.70225872689937</v>
      </c>
      <c r="G62" s="16"/>
      <c r="H62" s="151">
        <v>1129</v>
      </c>
      <c r="I62" s="135">
        <v>31</v>
      </c>
      <c r="J62" s="10" t="s">
        <v>154</v>
      </c>
      <c r="K62" s="70"/>
      <c r="L62" s="1" t="s">
        <v>95</v>
      </c>
      <c r="M62" s="156" t="s">
        <v>101</v>
      </c>
      <c r="N62" s="59" t="s">
        <v>124</v>
      </c>
      <c r="S62" s="33"/>
      <c r="T62" s="33"/>
      <c r="U62" s="33"/>
      <c r="V62" s="33"/>
    </row>
    <row r="63" spans="1:22" ht="14.25" thickBot="1">
      <c r="A63" s="93">
        <v>10</v>
      </c>
      <c r="B63" s="388" t="s">
        <v>52</v>
      </c>
      <c r="C63" s="60">
        <f t="shared" si="8"/>
        <v>2492</v>
      </c>
      <c r="D63" s="273">
        <f t="shared" si="10"/>
        <v>5706</v>
      </c>
      <c r="E63" s="92">
        <f t="shared" si="9"/>
        <v>140.7909604519774</v>
      </c>
      <c r="F63" s="75">
        <f t="shared" si="11"/>
        <v>43.673326323168595</v>
      </c>
      <c r="G63" s="152"/>
      <c r="H63" s="151">
        <v>1000</v>
      </c>
      <c r="I63" s="135">
        <v>23</v>
      </c>
      <c r="J63" s="10" t="s">
        <v>40</v>
      </c>
      <c r="K63" s="5">
        <f>SUM(K49)</f>
        <v>26</v>
      </c>
      <c r="L63" s="10" t="s">
        <v>43</v>
      </c>
      <c r="M63" s="157">
        <v>108659</v>
      </c>
      <c r="N63" s="220">
        <f>SUM(H49)</f>
        <v>95417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85</v>
      </c>
      <c r="C64" s="176">
        <f>SUM(H89)</f>
        <v>158584</v>
      </c>
      <c r="D64" s="274">
        <f t="shared" si="10"/>
        <v>164673</v>
      </c>
      <c r="E64" s="92">
        <f t="shared" si="9"/>
        <v>96.22757143463934</v>
      </c>
      <c r="F64" s="99">
        <f t="shared" si="11"/>
        <v>96.30236893722711</v>
      </c>
      <c r="G64" s="98"/>
      <c r="H64" s="390">
        <v>608</v>
      </c>
      <c r="I64" s="135">
        <v>19</v>
      </c>
      <c r="J64" s="10" t="s">
        <v>36</v>
      </c>
      <c r="K64" s="5">
        <f aca="true" t="shared" si="12" ref="K64:K72">SUM(K50)</f>
        <v>34</v>
      </c>
      <c r="L64" s="10" t="s">
        <v>1</v>
      </c>
      <c r="M64" s="157">
        <v>15944</v>
      </c>
      <c r="N64" s="220">
        <f aca="true" t="shared" si="13" ref="N64:N72">SUM(H50)</f>
        <v>14982</v>
      </c>
      <c r="O64" s="60"/>
      <c r="S64" s="33"/>
      <c r="T64" s="33"/>
      <c r="U64" s="33"/>
      <c r="V64" s="33"/>
    </row>
    <row r="65" spans="8:22" ht="13.5">
      <c r="H65" s="147">
        <v>428</v>
      </c>
      <c r="I65" s="135">
        <v>21</v>
      </c>
      <c r="J65" s="10" t="s">
        <v>38</v>
      </c>
      <c r="K65" s="5">
        <f t="shared" si="12"/>
        <v>33</v>
      </c>
      <c r="L65" s="10" t="s">
        <v>0</v>
      </c>
      <c r="M65" s="158">
        <v>6170</v>
      </c>
      <c r="N65" s="220">
        <f t="shared" si="13"/>
        <v>7772</v>
      </c>
      <c r="O65" s="61"/>
      <c r="S65" s="33"/>
      <c r="T65" s="33"/>
      <c r="U65" s="33"/>
      <c r="V65" s="33"/>
    </row>
    <row r="66" spans="8:22" ht="13.5">
      <c r="H66" s="146">
        <v>424</v>
      </c>
      <c r="I66" s="135">
        <v>12</v>
      </c>
      <c r="J66" s="10" t="s">
        <v>31</v>
      </c>
      <c r="K66" s="5">
        <f t="shared" si="12"/>
        <v>25</v>
      </c>
      <c r="L66" s="10" t="s">
        <v>42</v>
      </c>
      <c r="M66" s="158">
        <v>7579</v>
      </c>
      <c r="N66" s="220">
        <f t="shared" si="13"/>
        <v>7431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404</v>
      </c>
      <c r="I67" s="135">
        <v>1</v>
      </c>
      <c r="J67" s="10" t="s">
        <v>4</v>
      </c>
      <c r="K67" s="5">
        <f t="shared" si="12"/>
        <v>36</v>
      </c>
      <c r="L67" s="10" t="s">
        <v>5</v>
      </c>
      <c r="M67" s="158">
        <v>3209</v>
      </c>
      <c r="N67" s="220">
        <f t="shared" si="13"/>
        <v>6846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6">
        <v>256</v>
      </c>
      <c r="I68" s="135">
        <v>3</v>
      </c>
      <c r="J68" s="10" t="s">
        <v>22</v>
      </c>
      <c r="K68" s="5">
        <f t="shared" si="12"/>
        <v>24</v>
      </c>
      <c r="L68" s="10" t="s">
        <v>41</v>
      </c>
      <c r="M68" s="158">
        <v>4101</v>
      </c>
      <c r="N68" s="220">
        <f t="shared" si="13"/>
        <v>4685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164</v>
      </c>
      <c r="I69" s="135">
        <v>17</v>
      </c>
      <c r="J69" s="10" t="s">
        <v>34</v>
      </c>
      <c r="K69" s="5">
        <f t="shared" si="12"/>
        <v>13</v>
      </c>
      <c r="L69" s="10" t="s">
        <v>7</v>
      </c>
      <c r="M69" s="158">
        <v>4811</v>
      </c>
      <c r="N69" s="220">
        <f t="shared" si="13"/>
        <v>4004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138</v>
      </c>
      <c r="I70" s="135">
        <v>30</v>
      </c>
      <c r="J70" s="10" t="s">
        <v>47</v>
      </c>
      <c r="K70" s="5">
        <f t="shared" si="12"/>
        <v>22</v>
      </c>
      <c r="L70" s="10" t="s">
        <v>39</v>
      </c>
      <c r="M70" s="158">
        <v>1311</v>
      </c>
      <c r="N70" s="220">
        <f t="shared" si="13"/>
        <v>3147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40</v>
      </c>
      <c r="I71" s="135">
        <v>37</v>
      </c>
      <c r="J71" s="10" t="s">
        <v>51</v>
      </c>
      <c r="K71" s="5">
        <f t="shared" si="12"/>
        <v>40</v>
      </c>
      <c r="L71" s="10" t="s">
        <v>2</v>
      </c>
      <c r="M71" s="158">
        <v>2309</v>
      </c>
      <c r="N71" s="220">
        <f t="shared" si="13"/>
        <v>2624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146">
        <v>28</v>
      </c>
      <c r="I72" s="135">
        <v>29</v>
      </c>
      <c r="J72" s="10" t="s">
        <v>83</v>
      </c>
      <c r="K72" s="5">
        <f t="shared" si="12"/>
        <v>38</v>
      </c>
      <c r="L72" s="132" t="s">
        <v>52</v>
      </c>
      <c r="M72" s="158">
        <v>1770</v>
      </c>
      <c r="N72" s="220">
        <f t="shared" si="13"/>
        <v>2492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146">
        <v>15</v>
      </c>
      <c r="I73" s="135">
        <v>27</v>
      </c>
      <c r="J73" s="10" t="s">
        <v>44</v>
      </c>
      <c r="K73" s="60"/>
      <c r="L73" s="10" t="s">
        <v>239</v>
      </c>
      <c r="M73" s="157">
        <v>164801</v>
      </c>
      <c r="N73" s="222">
        <f>SUM(H89)</f>
        <v>158584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6">
        <v>4</v>
      </c>
      <c r="I74" s="135">
        <v>11</v>
      </c>
      <c r="J74" s="10" t="s">
        <v>30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6">
        <v>2</v>
      </c>
      <c r="I75" s="135">
        <v>35</v>
      </c>
      <c r="J75" s="10" t="s">
        <v>50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6">
        <v>0</v>
      </c>
      <c r="I76" s="135">
        <v>2</v>
      </c>
      <c r="J76" s="10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5">
        <v>4</v>
      </c>
      <c r="J77" s="10" t="s">
        <v>23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5">
        <v>5</v>
      </c>
      <c r="J78" s="10" t="s">
        <v>24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6</v>
      </c>
      <c r="J79" s="10" t="s">
        <v>25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32">
        <v>0</v>
      </c>
      <c r="I80" s="135">
        <v>7</v>
      </c>
      <c r="J80" s="10" t="s">
        <v>26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5">
        <v>8</v>
      </c>
      <c r="J81" s="10" t="s">
        <v>27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5">
        <v>9</v>
      </c>
      <c r="J82" s="10" t="s">
        <v>28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6">
        <v>0</v>
      </c>
      <c r="I83" s="135">
        <v>10</v>
      </c>
      <c r="J83" s="10" t="s">
        <v>29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6">
        <v>0</v>
      </c>
      <c r="I84" s="135">
        <v>18</v>
      </c>
      <c r="J84" s="10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5">
        <v>20</v>
      </c>
      <c r="J85" s="10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5">
        <v>28</v>
      </c>
      <c r="J86" s="10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6">
        <v>0</v>
      </c>
      <c r="I87" s="135">
        <v>32</v>
      </c>
      <c r="J87" s="10" t="s">
        <v>49</v>
      </c>
      <c r="L87" s="66"/>
      <c r="M87" s="33"/>
      <c r="N87" s="33"/>
      <c r="O87" s="33"/>
      <c r="S87" s="41"/>
      <c r="T87" s="41"/>
    </row>
    <row r="88" spans="8:17" ht="13.5">
      <c r="H88" s="61">
        <v>0</v>
      </c>
      <c r="I88" s="135">
        <v>39</v>
      </c>
      <c r="J88" s="10" t="s">
        <v>53</v>
      </c>
      <c r="L88" s="66"/>
      <c r="M88" s="33"/>
      <c r="N88" s="33"/>
      <c r="O88" s="33"/>
      <c r="Q88" s="33"/>
    </row>
    <row r="89" spans="8:15" ht="13.5">
      <c r="H89" s="224">
        <f>SUM(H49:H88)</f>
        <v>158584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B1">
      <selection activeCell="M78" sqref="M78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106</v>
      </c>
      <c r="J1" s="177"/>
      <c r="Q1" s="33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60" t="s">
        <v>96</v>
      </c>
      <c r="Q2" s="1"/>
      <c r="R2" s="193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0" t="s">
        <v>240</v>
      </c>
      <c r="I3" s="135"/>
      <c r="J3" s="11" t="s">
        <v>21</v>
      </c>
      <c r="K3" s="5"/>
      <c r="L3" s="406" t="s">
        <v>139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7">
        <v>37671</v>
      </c>
      <c r="I4" s="135">
        <v>33</v>
      </c>
      <c r="J4" s="44" t="s">
        <v>0</v>
      </c>
      <c r="K4" s="218">
        <f>SUM(I4)</f>
        <v>33</v>
      </c>
      <c r="L4" s="403">
        <v>40860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32117</v>
      </c>
      <c r="I5" s="135">
        <v>31</v>
      </c>
      <c r="J5" s="44" t="s">
        <v>102</v>
      </c>
      <c r="K5" s="218">
        <f aca="true" t="shared" si="0" ref="K5:K13">SUM(I5)</f>
        <v>31</v>
      </c>
      <c r="L5" s="403">
        <v>29551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25560</v>
      </c>
      <c r="I6" s="135">
        <v>3</v>
      </c>
      <c r="J6" s="44" t="s">
        <v>22</v>
      </c>
      <c r="K6" s="218">
        <f t="shared" si="0"/>
        <v>3</v>
      </c>
      <c r="L6" s="403">
        <v>30977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22642</v>
      </c>
      <c r="I7" s="135">
        <v>40</v>
      </c>
      <c r="J7" s="44" t="s">
        <v>2</v>
      </c>
      <c r="K7" s="218">
        <f t="shared" si="0"/>
        <v>40</v>
      </c>
      <c r="L7" s="403">
        <v>23455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61">
        <v>16429</v>
      </c>
      <c r="I8" s="135">
        <v>38</v>
      </c>
      <c r="J8" s="44" t="s">
        <v>52</v>
      </c>
      <c r="K8" s="218">
        <f t="shared" si="0"/>
        <v>38</v>
      </c>
      <c r="L8" s="403">
        <v>10637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6">
        <v>15745</v>
      </c>
      <c r="I9" s="135">
        <v>2</v>
      </c>
      <c r="J9" s="44" t="s">
        <v>6</v>
      </c>
      <c r="K9" s="218">
        <f t="shared" si="0"/>
        <v>2</v>
      </c>
      <c r="L9" s="403">
        <v>6146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13534</v>
      </c>
      <c r="I10" s="135">
        <v>34</v>
      </c>
      <c r="J10" s="44" t="s">
        <v>1</v>
      </c>
      <c r="K10" s="218">
        <f t="shared" si="0"/>
        <v>34</v>
      </c>
      <c r="L10" s="403">
        <v>14054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12889</v>
      </c>
      <c r="I11" s="135">
        <v>13</v>
      </c>
      <c r="J11" s="44" t="s">
        <v>7</v>
      </c>
      <c r="K11" s="218">
        <f t="shared" si="0"/>
        <v>13</v>
      </c>
      <c r="L11" s="403">
        <v>15814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9525</v>
      </c>
      <c r="I12" s="135">
        <v>17</v>
      </c>
      <c r="J12" s="44" t="s">
        <v>34</v>
      </c>
      <c r="K12" s="218">
        <f t="shared" si="0"/>
        <v>17</v>
      </c>
      <c r="L12" s="403">
        <v>8992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48">
        <v>5875</v>
      </c>
      <c r="I13" s="264">
        <v>36</v>
      </c>
      <c r="J13" s="83" t="s">
        <v>5</v>
      </c>
      <c r="K13" s="218">
        <f t="shared" si="0"/>
        <v>36</v>
      </c>
      <c r="L13" s="404">
        <v>8436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6">
        <v>5825</v>
      </c>
      <c r="I14" s="231">
        <v>16</v>
      </c>
      <c r="J14" s="82" t="s">
        <v>3</v>
      </c>
      <c r="K14" s="190" t="s">
        <v>9</v>
      </c>
      <c r="L14" s="405">
        <v>225469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5761</v>
      </c>
      <c r="I15" s="135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6">
        <v>2932</v>
      </c>
      <c r="I16" s="135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2857</v>
      </c>
      <c r="I17" s="135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32">
        <v>1718</v>
      </c>
      <c r="I18" s="135">
        <v>39</v>
      </c>
      <c r="J18" s="44" t="s">
        <v>53</v>
      </c>
      <c r="K18" s="1"/>
      <c r="L18" s="74" t="s">
        <v>97</v>
      </c>
      <c r="M18" t="s">
        <v>101</v>
      </c>
      <c r="N18" s="59" t="s">
        <v>124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1541</v>
      </c>
      <c r="I19" s="135">
        <v>12</v>
      </c>
      <c r="J19" s="44" t="s">
        <v>31</v>
      </c>
      <c r="K19" s="218">
        <f>SUM(I4)</f>
        <v>33</v>
      </c>
      <c r="L19" s="44" t="s">
        <v>0</v>
      </c>
      <c r="M19" s="280">
        <v>43116</v>
      </c>
      <c r="N19" s="225">
        <f>SUM(H4)</f>
        <v>37671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142</v>
      </c>
      <c r="D20" s="88" t="s">
        <v>143</v>
      </c>
      <c r="E20" s="88" t="s">
        <v>75</v>
      </c>
      <c r="F20" s="88" t="s">
        <v>74</v>
      </c>
      <c r="G20" s="89" t="s">
        <v>76</v>
      </c>
      <c r="H20" s="146">
        <v>1083</v>
      </c>
      <c r="I20" s="135">
        <v>14</v>
      </c>
      <c r="J20" s="44" t="s">
        <v>32</v>
      </c>
      <c r="K20" s="218">
        <f aca="true" t="shared" si="1" ref="K20:K28">SUM(I5)</f>
        <v>31</v>
      </c>
      <c r="L20" s="44" t="s">
        <v>102</v>
      </c>
      <c r="M20" s="281">
        <v>33621</v>
      </c>
      <c r="N20" s="225">
        <f aca="true" t="shared" si="2" ref="N20:N28">SUM(H5)</f>
        <v>32117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0</v>
      </c>
      <c r="C21" s="60">
        <f>SUM(H4)</f>
        <v>37671</v>
      </c>
      <c r="D21" s="9">
        <f>SUM(L4)</f>
        <v>40860</v>
      </c>
      <c r="E21" s="75">
        <f aca="true" t="shared" si="3" ref="E21:E30">SUM(N19/M19*100)</f>
        <v>87.37127748399665</v>
      </c>
      <c r="F21" s="75">
        <f aca="true" t="shared" si="4" ref="F21:F31">SUM(C21/D21*100)</f>
        <v>92.19530102790014</v>
      </c>
      <c r="G21" s="91"/>
      <c r="H21" s="146">
        <v>604</v>
      </c>
      <c r="I21" s="135">
        <v>4</v>
      </c>
      <c r="J21" s="44" t="s">
        <v>23</v>
      </c>
      <c r="K21" s="218">
        <f t="shared" si="1"/>
        <v>3</v>
      </c>
      <c r="L21" s="44" t="s">
        <v>22</v>
      </c>
      <c r="M21" s="281">
        <v>19803</v>
      </c>
      <c r="N21" s="225">
        <f t="shared" si="2"/>
        <v>25560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102</v>
      </c>
      <c r="C22" s="60">
        <f aca="true" t="shared" si="5" ref="C22:C30">SUM(H5)</f>
        <v>32117</v>
      </c>
      <c r="D22" s="9">
        <f aca="true" t="shared" si="6" ref="D22:D30">SUM(L5)</f>
        <v>29551</v>
      </c>
      <c r="E22" s="75">
        <f t="shared" si="3"/>
        <v>95.52660539543739</v>
      </c>
      <c r="F22" s="75">
        <f t="shared" si="4"/>
        <v>108.68329328956719</v>
      </c>
      <c r="G22" s="91"/>
      <c r="H22" s="146">
        <v>580</v>
      </c>
      <c r="I22" s="135">
        <v>1</v>
      </c>
      <c r="J22" s="44" t="s">
        <v>4</v>
      </c>
      <c r="K22" s="218">
        <f t="shared" si="1"/>
        <v>40</v>
      </c>
      <c r="L22" s="44" t="s">
        <v>2</v>
      </c>
      <c r="M22" s="281">
        <v>22340</v>
      </c>
      <c r="N22" s="225">
        <f t="shared" si="2"/>
        <v>22642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22</v>
      </c>
      <c r="C23" s="60">
        <f t="shared" si="5"/>
        <v>25560</v>
      </c>
      <c r="D23" s="9">
        <f t="shared" si="6"/>
        <v>30977</v>
      </c>
      <c r="E23" s="75">
        <f t="shared" si="3"/>
        <v>129.07135282532948</v>
      </c>
      <c r="F23" s="75">
        <f t="shared" si="4"/>
        <v>82.5128321012364</v>
      </c>
      <c r="G23" s="91"/>
      <c r="H23" s="146">
        <v>563</v>
      </c>
      <c r="I23" s="135">
        <v>24</v>
      </c>
      <c r="J23" s="44" t="s">
        <v>41</v>
      </c>
      <c r="K23" s="218">
        <f t="shared" si="1"/>
        <v>38</v>
      </c>
      <c r="L23" s="44" t="s">
        <v>52</v>
      </c>
      <c r="M23" s="281">
        <v>9609</v>
      </c>
      <c r="N23" s="225">
        <f t="shared" si="2"/>
        <v>16429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2</v>
      </c>
      <c r="C24" s="60">
        <f t="shared" si="5"/>
        <v>22642</v>
      </c>
      <c r="D24" s="9">
        <f t="shared" si="6"/>
        <v>23455</v>
      </c>
      <c r="E24" s="75">
        <f t="shared" si="3"/>
        <v>101.35183527305283</v>
      </c>
      <c r="F24" s="75">
        <f t="shared" si="4"/>
        <v>96.5337881048817</v>
      </c>
      <c r="G24" s="91"/>
      <c r="H24" s="146">
        <v>553</v>
      </c>
      <c r="I24" s="135">
        <v>10</v>
      </c>
      <c r="J24" s="44" t="s">
        <v>29</v>
      </c>
      <c r="K24" s="218">
        <f t="shared" si="1"/>
        <v>2</v>
      </c>
      <c r="L24" s="44" t="s">
        <v>6</v>
      </c>
      <c r="M24" s="281">
        <v>23224</v>
      </c>
      <c r="N24" s="225">
        <f t="shared" si="2"/>
        <v>15745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52</v>
      </c>
      <c r="C25" s="60">
        <f t="shared" si="5"/>
        <v>16429</v>
      </c>
      <c r="D25" s="9">
        <f t="shared" si="6"/>
        <v>10637</v>
      </c>
      <c r="E25" s="75">
        <f t="shared" si="3"/>
        <v>170.9751274846498</v>
      </c>
      <c r="F25" s="75">
        <f t="shared" si="4"/>
        <v>154.45144307605528</v>
      </c>
      <c r="G25" s="101"/>
      <c r="H25" s="146">
        <v>484</v>
      </c>
      <c r="I25" s="135">
        <v>22</v>
      </c>
      <c r="J25" s="44" t="s">
        <v>39</v>
      </c>
      <c r="K25" s="218">
        <f t="shared" si="1"/>
        <v>34</v>
      </c>
      <c r="L25" s="44" t="s">
        <v>1</v>
      </c>
      <c r="M25" s="281">
        <v>12874</v>
      </c>
      <c r="N25" s="225">
        <f t="shared" si="2"/>
        <v>13534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6</v>
      </c>
      <c r="C26" s="60">
        <f t="shared" si="5"/>
        <v>15745</v>
      </c>
      <c r="D26" s="9">
        <f t="shared" si="6"/>
        <v>6146</v>
      </c>
      <c r="E26" s="75">
        <f t="shared" si="3"/>
        <v>67.79624526352049</v>
      </c>
      <c r="F26" s="75">
        <f t="shared" si="4"/>
        <v>256.1828831760495</v>
      </c>
      <c r="G26" s="91"/>
      <c r="H26" s="146">
        <v>460</v>
      </c>
      <c r="I26" s="135">
        <v>19</v>
      </c>
      <c r="J26" s="44" t="s">
        <v>36</v>
      </c>
      <c r="K26" s="218">
        <f t="shared" si="1"/>
        <v>13</v>
      </c>
      <c r="L26" s="44" t="s">
        <v>7</v>
      </c>
      <c r="M26" s="281">
        <v>14471</v>
      </c>
      <c r="N26" s="225">
        <f t="shared" si="2"/>
        <v>12889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1</v>
      </c>
      <c r="C27" s="60">
        <f t="shared" si="5"/>
        <v>13534</v>
      </c>
      <c r="D27" s="9">
        <f t="shared" si="6"/>
        <v>14054</v>
      </c>
      <c r="E27" s="75">
        <f t="shared" si="3"/>
        <v>105.1266117756719</v>
      </c>
      <c r="F27" s="75">
        <f t="shared" si="4"/>
        <v>96.29998576917603</v>
      </c>
      <c r="G27" s="91"/>
      <c r="H27" s="146">
        <v>294</v>
      </c>
      <c r="I27" s="135">
        <v>15</v>
      </c>
      <c r="J27" s="44" t="s">
        <v>33</v>
      </c>
      <c r="K27" s="218">
        <f t="shared" si="1"/>
        <v>17</v>
      </c>
      <c r="L27" s="44" t="s">
        <v>34</v>
      </c>
      <c r="M27" s="281">
        <v>9943</v>
      </c>
      <c r="N27" s="225">
        <f t="shared" si="2"/>
        <v>9525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7</v>
      </c>
      <c r="C28" s="60">
        <f t="shared" si="5"/>
        <v>12889</v>
      </c>
      <c r="D28" s="9">
        <f t="shared" si="6"/>
        <v>15814</v>
      </c>
      <c r="E28" s="75">
        <f t="shared" si="3"/>
        <v>89.06779075392164</v>
      </c>
      <c r="F28" s="75">
        <f t="shared" si="4"/>
        <v>81.50373087137979</v>
      </c>
      <c r="G28" s="102"/>
      <c r="H28" s="61">
        <v>243</v>
      </c>
      <c r="I28" s="135">
        <v>32</v>
      </c>
      <c r="J28" s="44" t="s">
        <v>49</v>
      </c>
      <c r="K28" s="218">
        <f t="shared" si="1"/>
        <v>36</v>
      </c>
      <c r="L28" s="83" t="s">
        <v>5</v>
      </c>
      <c r="M28" s="281">
        <v>6265</v>
      </c>
      <c r="N28" s="225">
        <f t="shared" si="2"/>
        <v>5875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34</v>
      </c>
      <c r="C29" s="60">
        <f t="shared" si="5"/>
        <v>9525</v>
      </c>
      <c r="D29" s="9">
        <f t="shared" si="6"/>
        <v>8992</v>
      </c>
      <c r="E29" s="75">
        <f t="shared" si="3"/>
        <v>95.79603741325555</v>
      </c>
      <c r="F29" s="75">
        <f t="shared" si="4"/>
        <v>105.92749110320285</v>
      </c>
      <c r="G29" s="101"/>
      <c r="H29" s="146">
        <v>192</v>
      </c>
      <c r="I29" s="135">
        <v>20</v>
      </c>
      <c r="J29" s="44" t="s">
        <v>37</v>
      </c>
      <c r="K29" s="1"/>
      <c r="L29" t="s">
        <v>98</v>
      </c>
      <c r="M29" s="282">
        <v>230356</v>
      </c>
      <c r="N29" s="226">
        <f>SUM(H44)</f>
        <v>217918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5</v>
      </c>
      <c r="C30" s="60">
        <f t="shared" si="5"/>
        <v>5875</v>
      </c>
      <c r="D30" s="9">
        <f t="shared" si="6"/>
        <v>8436</v>
      </c>
      <c r="E30" s="86">
        <f t="shared" si="3"/>
        <v>93.77494014365523</v>
      </c>
      <c r="F30" s="92">
        <f t="shared" si="4"/>
        <v>69.64201043148411</v>
      </c>
      <c r="G30" s="104"/>
      <c r="H30" s="146">
        <v>132</v>
      </c>
      <c r="I30" s="135">
        <v>11</v>
      </c>
      <c r="J30" s="117" t="s">
        <v>30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86</v>
      </c>
      <c r="C31" s="96">
        <f>SUM(H44)</f>
        <v>217918</v>
      </c>
      <c r="D31" s="96">
        <f>SUM(L14)</f>
        <v>225469</v>
      </c>
      <c r="E31" s="99">
        <f>SUM(N29/M29*100)</f>
        <v>94.60053135147336</v>
      </c>
      <c r="F31" s="92">
        <f t="shared" si="4"/>
        <v>96.65098084437328</v>
      </c>
      <c r="G31" s="100"/>
      <c r="H31" s="146">
        <v>58</v>
      </c>
      <c r="I31" s="135">
        <v>21</v>
      </c>
      <c r="J31" s="191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37</v>
      </c>
      <c r="I32" s="135">
        <v>18</v>
      </c>
      <c r="J32" s="191" t="s">
        <v>35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8</v>
      </c>
      <c r="I33" s="135">
        <v>5</v>
      </c>
      <c r="J33" s="191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232">
        <v>4</v>
      </c>
      <c r="I34" s="135">
        <v>37</v>
      </c>
      <c r="J34" s="191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147">
        <v>2</v>
      </c>
      <c r="I35" s="135">
        <v>23</v>
      </c>
      <c r="J35" s="191" t="s">
        <v>40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0</v>
      </c>
      <c r="I36" s="135">
        <v>6</v>
      </c>
      <c r="J36" s="191" t="s">
        <v>25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7</v>
      </c>
      <c r="J37" s="191" t="s">
        <v>26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8</v>
      </c>
      <c r="J38" s="191" t="s">
        <v>27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27</v>
      </c>
      <c r="J39" s="191" t="s">
        <v>44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28</v>
      </c>
      <c r="J40" s="191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5">
        <v>29</v>
      </c>
      <c r="J41" s="191" t="s">
        <v>82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91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27">
        <f>SUM(H4:H43)</f>
        <v>217918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9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9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93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46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62" t="s">
        <v>165</v>
      </c>
      <c r="I49" s="135"/>
      <c r="J49" s="11" t="s">
        <v>21</v>
      </c>
      <c r="K49" s="5"/>
      <c r="L49" s="172" t="s">
        <v>139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29243</v>
      </c>
      <c r="I50" s="135">
        <v>16</v>
      </c>
      <c r="J50" s="44" t="s">
        <v>3</v>
      </c>
      <c r="K50" s="228">
        <f>SUM(I50)</f>
        <v>16</v>
      </c>
      <c r="L50" s="153">
        <v>50001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4273</v>
      </c>
      <c r="I51" s="135">
        <v>26</v>
      </c>
      <c r="J51" s="44" t="s">
        <v>43</v>
      </c>
      <c r="K51" s="228">
        <f aca="true" t="shared" si="7" ref="K51:K59">SUM(I51)</f>
        <v>26</v>
      </c>
      <c r="L51" s="153">
        <v>4156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1907</v>
      </c>
      <c r="I52" s="135">
        <v>40</v>
      </c>
      <c r="J52" s="44" t="s">
        <v>2</v>
      </c>
      <c r="K52" s="228">
        <f t="shared" si="7"/>
        <v>40</v>
      </c>
      <c r="L52" s="153">
        <v>1783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142</v>
      </c>
      <c r="D53" s="88" t="s">
        <v>143</v>
      </c>
      <c r="E53" s="88" t="s">
        <v>75</v>
      </c>
      <c r="F53" s="88" t="s">
        <v>74</v>
      </c>
      <c r="G53" s="89" t="s">
        <v>76</v>
      </c>
      <c r="H53" s="61">
        <v>1766</v>
      </c>
      <c r="I53" s="135">
        <v>36</v>
      </c>
      <c r="J53" s="44" t="s">
        <v>5</v>
      </c>
      <c r="K53" s="228">
        <f t="shared" si="7"/>
        <v>36</v>
      </c>
      <c r="L53" s="153">
        <v>1232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29243</v>
      </c>
      <c r="D54" s="171">
        <f>SUM(L50)</f>
        <v>50001</v>
      </c>
      <c r="E54" s="75">
        <f aca="true" t="shared" si="8" ref="E54:E63">SUM(N67/M67*100)</f>
        <v>120.43573164202463</v>
      </c>
      <c r="F54" s="75">
        <f aca="true" t="shared" si="9" ref="F54:F61">SUM(C54/D54*100)</f>
        <v>58.484830303393935</v>
      </c>
      <c r="G54" s="91"/>
      <c r="H54" s="61">
        <v>1625</v>
      </c>
      <c r="I54" s="135">
        <v>38</v>
      </c>
      <c r="J54" s="44" t="s">
        <v>52</v>
      </c>
      <c r="K54" s="228">
        <f t="shared" si="7"/>
        <v>38</v>
      </c>
      <c r="L54" s="153">
        <v>1053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4273</v>
      </c>
      <c r="D55" s="171">
        <f aca="true" t="shared" si="11" ref="D55:D63">SUM(L51)</f>
        <v>4156</v>
      </c>
      <c r="E55" s="75">
        <f t="shared" si="8"/>
        <v>88.41299399958618</v>
      </c>
      <c r="F55" s="75">
        <f t="shared" si="9"/>
        <v>102.81520692974013</v>
      </c>
      <c r="G55" s="91"/>
      <c r="H55" s="146">
        <v>1093</v>
      </c>
      <c r="I55" s="135">
        <v>25</v>
      </c>
      <c r="J55" s="44" t="s">
        <v>42</v>
      </c>
      <c r="K55" s="228">
        <f t="shared" si="7"/>
        <v>25</v>
      </c>
      <c r="L55" s="153">
        <v>1365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2</v>
      </c>
      <c r="C56" s="60">
        <f t="shared" si="10"/>
        <v>1907</v>
      </c>
      <c r="D56" s="171">
        <f t="shared" si="11"/>
        <v>1783</v>
      </c>
      <c r="E56" s="75">
        <f t="shared" si="8"/>
        <v>85.78497525865947</v>
      </c>
      <c r="F56" s="75">
        <f t="shared" si="9"/>
        <v>106.95457094784071</v>
      </c>
      <c r="G56" s="91"/>
      <c r="H56" s="146">
        <v>947</v>
      </c>
      <c r="I56" s="135">
        <v>34</v>
      </c>
      <c r="J56" s="44" t="s">
        <v>1</v>
      </c>
      <c r="K56" s="228">
        <f t="shared" si="7"/>
        <v>34</v>
      </c>
      <c r="L56" s="153">
        <v>905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5</v>
      </c>
      <c r="C57" s="60">
        <f t="shared" si="10"/>
        <v>1766</v>
      </c>
      <c r="D57" s="171">
        <f t="shared" si="11"/>
        <v>1232</v>
      </c>
      <c r="E57" s="75">
        <f t="shared" si="8"/>
        <v>148.5281749369218</v>
      </c>
      <c r="F57" s="75">
        <f t="shared" si="9"/>
        <v>143.34415584415586</v>
      </c>
      <c r="G57" s="91"/>
      <c r="H57" s="61">
        <v>609</v>
      </c>
      <c r="I57" s="135">
        <v>24</v>
      </c>
      <c r="J57" s="44" t="s">
        <v>41</v>
      </c>
      <c r="K57" s="228">
        <f t="shared" si="7"/>
        <v>24</v>
      </c>
      <c r="L57" s="153">
        <v>746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52</v>
      </c>
      <c r="C58" s="60">
        <f t="shared" si="10"/>
        <v>1625</v>
      </c>
      <c r="D58" s="171">
        <f t="shared" si="11"/>
        <v>1053</v>
      </c>
      <c r="E58" s="75">
        <f t="shared" si="8"/>
        <v>93.76803231390653</v>
      </c>
      <c r="F58" s="75">
        <f t="shared" si="9"/>
        <v>154.320987654321</v>
      </c>
      <c r="G58" s="101"/>
      <c r="H58" s="146">
        <v>603</v>
      </c>
      <c r="I58" s="135">
        <v>33</v>
      </c>
      <c r="J58" s="44" t="s">
        <v>0</v>
      </c>
      <c r="K58" s="228">
        <f t="shared" si="7"/>
        <v>33</v>
      </c>
      <c r="L58" s="153">
        <v>749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42</v>
      </c>
      <c r="C59" s="60">
        <f t="shared" si="10"/>
        <v>1093</v>
      </c>
      <c r="D59" s="171">
        <f t="shared" si="11"/>
        <v>1365</v>
      </c>
      <c r="E59" s="75">
        <f t="shared" si="8"/>
        <v>84.20647149460709</v>
      </c>
      <c r="F59" s="75">
        <f t="shared" si="9"/>
        <v>80.07326007326007</v>
      </c>
      <c r="G59" s="91"/>
      <c r="H59" s="399">
        <v>373</v>
      </c>
      <c r="I59" s="264">
        <v>19</v>
      </c>
      <c r="J59" s="83" t="s">
        <v>36</v>
      </c>
      <c r="K59" s="228">
        <f t="shared" si="7"/>
        <v>19</v>
      </c>
      <c r="L59" s="153">
        <v>537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1</v>
      </c>
      <c r="C60" s="60">
        <f t="shared" si="10"/>
        <v>947</v>
      </c>
      <c r="D60" s="171">
        <f t="shared" si="11"/>
        <v>905</v>
      </c>
      <c r="E60" s="75">
        <f t="shared" si="8"/>
        <v>120.94508301404854</v>
      </c>
      <c r="F60" s="75">
        <f t="shared" si="9"/>
        <v>104.64088397790054</v>
      </c>
      <c r="G60" s="91"/>
      <c r="H60" s="61">
        <v>275</v>
      </c>
      <c r="I60" s="231">
        <v>31</v>
      </c>
      <c r="J60" s="82" t="s">
        <v>48</v>
      </c>
      <c r="K60" s="247" t="s">
        <v>9</v>
      </c>
      <c r="L60" s="2">
        <v>64436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41</v>
      </c>
      <c r="C61" s="60">
        <f t="shared" si="10"/>
        <v>609</v>
      </c>
      <c r="D61" s="171">
        <f t="shared" si="11"/>
        <v>746</v>
      </c>
      <c r="E61" s="75">
        <f t="shared" si="8"/>
        <v>174</v>
      </c>
      <c r="F61" s="75">
        <f t="shared" si="9"/>
        <v>81.63538873994638</v>
      </c>
      <c r="G61" s="102"/>
      <c r="H61" s="146">
        <v>197</v>
      </c>
      <c r="I61" s="135">
        <v>12</v>
      </c>
      <c r="J61" s="44" t="s">
        <v>31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0</v>
      </c>
      <c r="C62" s="60">
        <f t="shared" si="10"/>
        <v>603</v>
      </c>
      <c r="D62" s="171">
        <f t="shared" si="11"/>
        <v>749</v>
      </c>
      <c r="E62" s="75">
        <f t="shared" si="8"/>
        <v>69.79166666666666</v>
      </c>
      <c r="F62" s="75">
        <f>SUM(C62/D62*100)</f>
        <v>80.50734312416556</v>
      </c>
      <c r="G62" s="101"/>
      <c r="H62" s="61">
        <v>194</v>
      </c>
      <c r="I62" s="135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36</v>
      </c>
      <c r="C63" s="60">
        <f t="shared" si="10"/>
        <v>373</v>
      </c>
      <c r="D63" s="171">
        <f t="shared" si="11"/>
        <v>537</v>
      </c>
      <c r="E63" s="86">
        <f t="shared" si="8"/>
        <v>54.61200585651538</v>
      </c>
      <c r="F63" s="86">
        <f>SUM(C63/D63*100)</f>
        <v>69.45996275605214</v>
      </c>
      <c r="G63" s="104"/>
      <c r="H63" s="146">
        <v>127</v>
      </c>
      <c r="I63" s="135">
        <v>1</v>
      </c>
      <c r="J63" s="44" t="s">
        <v>4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87</v>
      </c>
      <c r="C64" s="96">
        <f>SUM(H90)</f>
        <v>43589</v>
      </c>
      <c r="D64" s="96">
        <f>SUM(L60)</f>
        <v>64436</v>
      </c>
      <c r="E64" s="99">
        <f>SUM(N77/M77*100)</f>
        <v>110.23468716807446</v>
      </c>
      <c r="F64" s="99">
        <f>SUM(C64/D64*100)</f>
        <v>67.64696753367683</v>
      </c>
      <c r="G64" s="100"/>
      <c r="H64" s="232">
        <v>109</v>
      </c>
      <c r="I64" s="135">
        <v>9</v>
      </c>
      <c r="J64" s="44" t="s">
        <v>28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96</v>
      </c>
      <c r="I65" s="135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54</v>
      </c>
      <c r="I66" s="135">
        <v>21</v>
      </c>
      <c r="J66" s="44" t="s">
        <v>118</v>
      </c>
      <c r="K66" s="1"/>
      <c r="L66" s="74" t="s">
        <v>14</v>
      </c>
      <c r="M66" s="197" t="s">
        <v>113</v>
      </c>
      <c r="N66" s="59" t="s">
        <v>124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6">
        <v>37</v>
      </c>
      <c r="I67" s="135">
        <v>13</v>
      </c>
      <c r="J67" s="44" t="s">
        <v>7</v>
      </c>
      <c r="K67" s="5">
        <f>SUM(I50)</f>
        <v>16</v>
      </c>
      <c r="L67" s="44" t="s">
        <v>3</v>
      </c>
      <c r="M67" s="198">
        <v>24281</v>
      </c>
      <c r="N67" s="225">
        <f>SUM(H50)</f>
        <v>29243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34</v>
      </c>
      <c r="I68" s="135">
        <v>17</v>
      </c>
      <c r="J68" s="44" t="s">
        <v>34</v>
      </c>
      <c r="K68" s="5">
        <f aca="true" t="shared" si="12" ref="K68:K76">SUM(I51)</f>
        <v>26</v>
      </c>
      <c r="L68" s="44" t="s">
        <v>43</v>
      </c>
      <c r="M68" s="199">
        <v>4833</v>
      </c>
      <c r="N68" s="225">
        <f aca="true" t="shared" si="13" ref="N68:N76">SUM(H51)</f>
        <v>4273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26</v>
      </c>
      <c r="I69" s="135">
        <v>4</v>
      </c>
      <c r="J69" s="44" t="s">
        <v>23</v>
      </c>
      <c r="K69" s="5">
        <f t="shared" si="12"/>
        <v>40</v>
      </c>
      <c r="L69" s="44" t="s">
        <v>2</v>
      </c>
      <c r="M69" s="199">
        <v>2223</v>
      </c>
      <c r="N69" s="225">
        <f t="shared" si="13"/>
        <v>1907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1</v>
      </c>
      <c r="I70" s="135">
        <v>23</v>
      </c>
      <c r="J70" s="44" t="s">
        <v>40</v>
      </c>
      <c r="K70" s="5">
        <f t="shared" si="12"/>
        <v>36</v>
      </c>
      <c r="L70" s="44" t="s">
        <v>5</v>
      </c>
      <c r="M70" s="199">
        <v>1189</v>
      </c>
      <c r="N70" s="225">
        <f t="shared" si="13"/>
        <v>1766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146">
        <v>0</v>
      </c>
      <c r="I71" s="135">
        <v>2</v>
      </c>
      <c r="J71" s="44" t="s">
        <v>6</v>
      </c>
      <c r="K71" s="5">
        <f t="shared" si="12"/>
        <v>38</v>
      </c>
      <c r="L71" s="44" t="s">
        <v>52</v>
      </c>
      <c r="M71" s="199">
        <v>1733</v>
      </c>
      <c r="N71" s="225">
        <f t="shared" si="13"/>
        <v>1625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5">
        <v>3</v>
      </c>
      <c r="J72" s="44" t="s">
        <v>22</v>
      </c>
      <c r="K72" s="5">
        <f t="shared" si="12"/>
        <v>25</v>
      </c>
      <c r="L72" s="44" t="s">
        <v>42</v>
      </c>
      <c r="M72" s="199">
        <v>1298</v>
      </c>
      <c r="N72" s="225">
        <f t="shared" si="13"/>
        <v>1093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5">
        <v>5</v>
      </c>
      <c r="J73" s="44" t="s">
        <v>24</v>
      </c>
      <c r="K73" s="5">
        <f t="shared" si="12"/>
        <v>34</v>
      </c>
      <c r="L73" s="44" t="s">
        <v>1</v>
      </c>
      <c r="M73" s="199">
        <v>783</v>
      </c>
      <c r="N73" s="225">
        <f t="shared" si="13"/>
        <v>947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5">
        <v>6</v>
      </c>
      <c r="J74" s="44" t="s">
        <v>25</v>
      </c>
      <c r="K74" s="5">
        <f t="shared" si="12"/>
        <v>24</v>
      </c>
      <c r="L74" s="44" t="s">
        <v>41</v>
      </c>
      <c r="M74" s="199">
        <v>350</v>
      </c>
      <c r="N74" s="225">
        <f t="shared" si="13"/>
        <v>609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5">
        <v>7</v>
      </c>
      <c r="J75" s="44" t="s">
        <v>26</v>
      </c>
      <c r="K75" s="5">
        <f t="shared" si="12"/>
        <v>33</v>
      </c>
      <c r="L75" s="44" t="s">
        <v>0</v>
      </c>
      <c r="M75" s="199">
        <v>864</v>
      </c>
      <c r="N75" s="225">
        <f t="shared" si="13"/>
        <v>603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5">
        <v>8</v>
      </c>
      <c r="J76" s="44" t="s">
        <v>27</v>
      </c>
      <c r="K76" s="5">
        <f t="shared" si="12"/>
        <v>19</v>
      </c>
      <c r="L76" s="83" t="s">
        <v>36</v>
      </c>
      <c r="M76" s="199">
        <v>683</v>
      </c>
      <c r="N76" s="225">
        <f t="shared" si="13"/>
        <v>373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61">
        <v>0</v>
      </c>
      <c r="I77" s="135">
        <v>10</v>
      </c>
      <c r="J77" s="44" t="s">
        <v>29</v>
      </c>
      <c r="K77" s="1"/>
      <c r="L77" t="s">
        <v>98</v>
      </c>
      <c r="M77" s="198">
        <v>39542</v>
      </c>
      <c r="N77" s="223">
        <f>SUM(H90)</f>
        <v>43589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5">
        <v>11</v>
      </c>
      <c r="J78" s="44" t="s">
        <v>30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46">
        <v>0</v>
      </c>
      <c r="I79" s="135">
        <v>18</v>
      </c>
      <c r="J79" s="44" t="s">
        <v>35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20</v>
      </c>
      <c r="J80" s="44" t="s">
        <v>37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7">
        <v>0</v>
      </c>
      <c r="I81" s="135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46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5">
        <v>29</v>
      </c>
      <c r="J84" s="44" t="s">
        <v>82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6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23">
        <f>SUM(H50:H89)</f>
        <v>43589</v>
      </c>
      <c r="I90" s="135"/>
      <c r="J90" s="5" t="s">
        <v>72</v>
      </c>
      <c r="Q90" s="1"/>
      <c r="R90" s="19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9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9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9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9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9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201" t="s">
        <v>114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140</v>
      </c>
      <c r="I3" s="5"/>
      <c r="J3" s="11" t="s">
        <v>21</v>
      </c>
      <c r="K3" s="133"/>
      <c r="L3" s="163" t="s">
        <v>141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48499</v>
      </c>
      <c r="I4" s="135">
        <v>33</v>
      </c>
      <c r="J4" s="136" t="s">
        <v>0</v>
      </c>
      <c r="K4" s="230">
        <f>SUM(I4)</f>
        <v>33</v>
      </c>
      <c r="L4" s="155">
        <v>42897</v>
      </c>
      <c r="M4" s="168"/>
      <c r="N4" s="159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16067</v>
      </c>
      <c r="I5" s="135">
        <v>34</v>
      </c>
      <c r="J5" s="136" t="s">
        <v>1</v>
      </c>
      <c r="K5" s="230">
        <f aca="true" t="shared" si="0" ref="K5:K13">SUM(I5)</f>
        <v>34</v>
      </c>
      <c r="L5" s="164">
        <v>18711</v>
      </c>
      <c r="M5" s="168"/>
      <c r="N5" s="159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15175</v>
      </c>
      <c r="I6" s="135">
        <v>40</v>
      </c>
      <c r="J6" s="136" t="s">
        <v>2</v>
      </c>
      <c r="K6" s="230">
        <f t="shared" si="0"/>
        <v>40</v>
      </c>
      <c r="L6" s="164">
        <v>21857</v>
      </c>
      <c r="M6" s="168"/>
      <c r="N6" s="159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7173</v>
      </c>
      <c r="I7" s="135">
        <v>25</v>
      </c>
      <c r="J7" s="136" t="s">
        <v>42</v>
      </c>
      <c r="K7" s="230">
        <f t="shared" si="0"/>
        <v>25</v>
      </c>
      <c r="L7" s="164">
        <v>15461</v>
      </c>
      <c r="M7" s="16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6879</v>
      </c>
      <c r="I8" s="135">
        <v>24</v>
      </c>
      <c r="J8" s="136" t="s">
        <v>41</v>
      </c>
      <c r="K8" s="230">
        <f t="shared" si="0"/>
        <v>24</v>
      </c>
      <c r="L8" s="164">
        <v>6905</v>
      </c>
      <c r="M8" s="168"/>
      <c r="N8" s="159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6008</v>
      </c>
      <c r="I9" s="135">
        <v>13</v>
      </c>
      <c r="J9" s="136" t="s">
        <v>7</v>
      </c>
      <c r="K9" s="230">
        <f t="shared" si="0"/>
        <v>13</v>
      </c>
      <c r="L9" s="164">
        <v>5582</v>
      </c>
      <c r="M9" s="16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4895</v>
      </c>
      <c r="I10" s="135">
        <v>14</v>
      </c>
      <c r="J10" s="136" t="s">
        <v>32</v>
      </c>
      <c r="K10" s="230">
        <f t="shared" si="0"/>
        <v>14</v>
      </c>
      <c r="L10" s="164">
        <v>3380</v>
      </c>
      <c r="M10" s="16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2965</v>
      </c>
      <c r="I11" s="135">
        <v>12</v>
      </c>
      <c r="J11" s="136" t="s">
        <v>31</v>
      </c>
      <c r="K11" s="230">
        <f t="shared" si="0"/>
        <v>12</v>
      </c>
      <c r="L11" s="164">
        <v>1960</v>
      </c>
      <c r="M11" s="16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1923</v>
      </c>
      <c r="I12" s="135">
        <v>26</v>
      </c>
      <c r="J12" s="136" t="s">
        <v>43</v>
      </c>
      <c r="K12" s="230">
        <f t="shared" si="0"/>
        <v>26</v>
      </c>
      <c r="L12" s="164">
        <v>2219</v>
      </c>
      <c r="M12" s="168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48">
        <v>1260</v>
      </c>
      <c r="I13" s="264">
        <v>9</v>
      </c>
      <c r="J13" s="275" t="s">
        <v>28</v>
      </c>
      <c r="K13" s="230">
        <f t="shared" si="0"/>
        <v>9</v>
      </c>
      <c r="L13" s="165">
        <v>561</v>
      </c>
      <c r="M13" s="169"/>
      <c r="N13" s="17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1121</v>
      </c>
      <c r="I14" s="231">
        <v>31</v>
      </c>
      <c r="J14" s="276" t="s">
        <v>48</v>
      </c>
      <c r="K14" s="70" t="s">
        <v>9</v>
      </c>
      <c r="L14" s="33">
        <v>129800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856</v>
      </c>
      <c r="I15" s="135">
        <v>17</v>
      </c>
      <c r="J15" s="136" t="s">
        <v>34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851</v>
      </c>
      <c r="I16" s="135">
        <v>21</v>
      </c>
      <c r="J16" s="136" t="s">
        <v>38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726</v>
      </c>
      <c r="I17" s="135">
        <v>22</v>
      </c>
      <c r="J17" s="136" t="s">
        <v>39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32">
        <v>627</v>
      </c>
      <c r="I18" s="135">
        <v>36</v>
      </c>
      <c r="J18" s="136" t="s">
        <v>5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371</v>
      </c>
      <c r="I19" s="135">
        <v>6</v>
      </c>
      <c r="J19" s="136" t="s">
        <v>25</v>
      </c>
      <c r="K19" s="1"/>
      <c r="L19" s="74" t="s">
        <v>114</v>
      </c>
      <c r="M19" s="156" t="s">
        <v>101</v>
      </c>
      <c r="N19" s="59" t="s">
        <v>124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321</v>
      </c>
      <c r="I20" s="135">
        <v>20</v>
      </c>
      <c r="J20" s="136" t="s">
        <v>37</v>
      </c>
      <c r="K20" s="230">
        <f>SUM(I4)</f>
        <v>33</v>
      </c>
      <c r="L20" s="136" t="s">
        <v>0</v>
      </c>
      <c r="M20" s="157">
        <v>35470</v>
      </c>
      <c r="N20" s="220">
        <f>SUM(H4)</f>
        <v>48499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142</v>
      </c>
      <c r="D21" s="88" t="s">
        <v>143</v>
      </c>
      <c r="E21" s="88" t="s">
        <v>75</v>
      </c>
      <c r="F21" s="88" t="s">
        <v>74</v>
      </c>
      <c r="G21" s="89" t="s">
        <v>76</v>
      </c>
      <c r="H21" s="146">
        <v>309</v>
      </c>
      <c r="I21" s="135">
        <v>15</v>
      </c>
      <c r="J21" s="136" t="s">
        <v>33</v>
      </c>
      <c r="K21" s="230">
        <f aca="true" t="shared" si="1" ref="K21:K29">SUM(I5)</f>
        <v>34</v>
      </c>
      <c r="L21" s="136" t="s">
        <v>1</v>
      </c>
      <c r="M21" s="158">
        <v>14895</v>
      </c>
      <c r="N21" s="220">
        <f aca="true" t="shared" si="2" ref="N21:N29">SUM(H5)</f>
        <v>16067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84" t="s">
        <v>0</v>
      </c>
      <c r="C22" s="60">
        <f>SUM(H4)</f>
        <v>48499</v>
      </c>
      <c r="D22" s="171">
        <f>SUM(L4)</f>
        <v>42897</v>
      </c>
      <c r="E22" s="84">
        <f aca="true" t="shared" si="3" ref="E22:E31">SUM(N20/M20*100)</f>
        <v>136.73244995771074</v>
      </c>
      <c r="F22" s="75">
        <f aca="true" t="shared" si="4" ref="F22:F32">SUM(C22/D22*100)</f>
        <v>113.05918828822527</v>
      </c>
      <c r="G22" s="91"/>
      <c r="H22" s="146">
        <v>285</v>
      </c>
      <c r="I22" s="135">
        <v>16</v>
      </c>
      <c r="J22" s="136" t="s">
        <v>3</v>
      </c>
      <c r="K22" s="230">
        <f t="shared" si="1"/>
        <v>40</v>
      </c>
      <c r="L22" s="136" t="s">
        <v>2</v>
      </c>
      <c r="M22" s="158">
        <v>18409</v>
      </c>
      <c r="N22" s="220">
        <f t="shared" si="2"/>
        <v>15175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84" t="s">
        <v>1</v>
      </c>
      <c r="C23" s="60">
        <f aca="true" t="shared" si="5" ref="C23:C31">SUM(H5)</f>
        <v>16067</v>
      </c>
      <c r="D23" s="171">
        <f aca="true" t="shared" si="6" ref="D23:D31">SUM(L5)</f>
        <v>18711</v>
      </c>
      <c r="E23" s="84">
        <f t="shared" si="3"/>
        <v>107.86841221886539</v>
      </c>
      <c r="F23" s="75">
        <f t="shared" si="4"/>
        <v>85.86927475816366</v>
      </c>
      <c r="G23" s="91"/>
      <c r="H23" s="146">
        <v>230</v>
      </c>
      <c r="I23" s="135">
        <v>38</v>
      </c>
      <c r="J23" s="136" t="s">
        <v>52</v>
      </c>
      <c r="K23" s="230">
        <f t="shared" si="1"/>
        <v>25</v>
      </c>
      <c r="L23" s="136" t="s">
        <v>42</v>
      </c>
      <c r="M23" s="158">
        <v>7631</v>
      </c>
      <c r="N23" s="220">
        <f t="shared" si="2"/>
        <v>7173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84" t="s">
        <v>2</v>
      </c>
      <c r="C24" s="60">
        <f t="shared" si="5"/>
        <v>15175</v>
      </c>
      <c r="D24" s="171">
        <f t="shared" si="6"/>
        <v>21857</v>
      </c>
      <c r="E24" s="84">
        <f t="shared" si="3"/>
        <v>82.43250583953501</v>
      </c>
      <c r="F24" s="75">
        <f t="shared" si="4"/>
        <v>69.42855835659057</v>
      </c>
      <c r="G24" s="91"/>
      <c r="H24" s="146">
        <v>228</v>
      </c>
      <c r="I24" s="135">
        <v>1</v>
      </c>
      <c r="J24" s="136" t="s">
        <v>4</v>
      </c>
      <c r="K24" s="230">
        <f t="shared" si="1"/>
        <v>24</v>
      </c>
      <c r="L24" s="136" t="s">
        <v>41</v>
      </c>
      <c r="M24" s="158">
        <v>6383</v>
      </c>
      <c r="N24" s="220">
        <f t="shared" si="2"/>
        <v>6879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84" t="s">
        <v>42</v>
      </c>
      <c r="C25" s="60">
        <f t="shared" si="5"/>
        <v>7173</v>
      </c>
      <c r="D25" s="171">
        <f t="shared" si="6"/>
        <v>15461</v>
      </c>
      <c r="E25" s="84">
        <f t="shared" si="3"/>
        <v>93.99816537806316</v>
      </c>
      <c r="F25" s="75">
        <f t="shared" si="4"/>
        <v>46.39415303020503</v>
      </c>
      <c r="G25" s="91"/>
      <c r="H25" s="146">
        <v>185</v>
      </c>
      <c r="I25" s="135">
        <v>32</v>
      </c>
      <c r="J25" s="136" t="s">
        <v>49</v>
      </c>
      <c r="K25" s="230">
        <f t="shared" si="1"/>
        <v>13</v>
      </c>
      <c r="L25" s="136" t="s">
        <v>7</v>
      </c>
      <c r="M25" s="158">
        <v>2549</v>
      </c>
      <c r="N25" s="220">
        <f t="shared" si="2"/>
        <v>6008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84" t="s">
        <v>41</v>
      </c>
      <c r="C26" s="60">
        <f t="shared" si="5"/>
        <v>6879</v>
      </c>
      <c r="D26" s="171">
        <f t="shared" si="6"/>
        <v>6905</v>
      </c>
      <c r="E26" s="84">
        <f t="shared" si="3"/>
        <v>107.77064076453078</v>
      </c>
      <c r="F26" s="75">
        <f t="shared" si="4"/>
        <v>99.62346125995656</v>
      </c>
      <c r="G26" s="101"/>
      <c r="H26" s="146">
        <v>174</v>
      </c>
      <c r="I26" s="135">
        <v>11</v>
      </c>
      <c r="J26" s="136" t="s">
        <v>30</v>
      </c>
      <c r="K26" s="230">
        <f t="shared" si="1"/>
        <v>14</v>
      </c>
      <c r="L26" s="136" t="s">
        <v>32</v>
      </c>
      <c r="M26" s="158">
        <v>4776</v>
      </c>
      <c r="N26" s="220">
        <f t="shared" si="2"/>
        <v>4895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84" t="s">
        <v>7</v>
      </c>
      <c r="C27" s="60">
        <f t="shared" si="5"/>
        <v>6008</v>
      </c>
      <c r="D27" s="171">
        <f t="shared" si="6"/>
        <v>5582</v>
      </c>
      <c r="E27" s="84">
        <f t="shared" si="3"/>
        <v>235.7002746174971</v>
      </c>
      <c r="F27" s="75">
        <f t="shared" si="4"/>
        <v>107.6316732353995</v>
      </c>
      <c r="G27" s="105"/>
      <c r="H27" s="146">
        <v>137</v>
      </c>
      <c r="I27" s="135">
        <v>18</v>
      </c>
      <c r="J27" s="136" t="s">
        <v>35</v>
      </c>
      <c r="K27" s="230">
        <f t="shared" si="1"/>
        <v>12</v>
      </c>
      <c r="L27" s="136" t="s">
        <v>31</v>
      </c>
      <c r="M27" s="158">
        <v>1100</v>
      </c>
      <c r="N27" s="220">
        <f t="shared" si="2"/>
        <v>2965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84" t="s">
        <v>32</v>
      </c>
      <c r="C28" s="60">
        <f t="shared" si="5"/>
        <v>4895</v>
      </c>
      <c r="D28" s="171">
        <f t="shared" si="6"/>
        <v>3380</v>
      </c>
      <c r="E28" s="84">
        <f t="shared" si="3"/>
        <v>102.49162479061977</v>
      </c>
      <c r="F28" s="75">
        <f t="shared" si="4"/>
        <v>144.82248520710058</v>
      </c>
      <c r="G28" s="91"/>
      <c r="H28" s="146">
        <v>117</v>
      </c>
      <c r="I28" s="135">
        <v>29</v>
      </c>
      <c r="J28" s="136" t="s">
        <v>81</v>
      </c>
      <c r="K28" s="230">
        <f t="shared" si="1"/>
        <v>26</v>
      </c>
      <c r="L28" s="136" t="s">
        <v>43</v>
      </c>
      <c r="M28" s="158">
        <v>1920</v>
      </c>
      <c r="N28" s="220">
        <f t="shared" si="2"/>
        <v>1923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84" t="s">
        <v>31</v>
      </c>
      <c r="C29" s="60">
        <f t="shared" si="5"/>
        <v>2965</v>
      </c>
      <c r="D29" s="171">
        <f t="shared" si="6"/>
        <v>1960</v>
      </c>
      <c r="E29" s="84">
        <f t="shared" si="3"/>
        <v>269.5454545454545</v>
      </c>
      <c r="F29" s="75">
        <f t="shared" si="4"/>
        <v>151.27551020408163</v>
      </c>
      <c r="G29" s="102"/>
      <c r="H29" s="146">
        <v>60</v>
      </c>
      <c r="I29" s="135">
        <v>39</v>
      </c>
      <c r="J29" s="136" t="s">
        <v>53</v>
      </c>
      <c r="K29" s="230">
        <f t="shared" si="1"/>
        <v>9</v>
      </c>
      <c r="L29" s="275" t="s">
        <v>28</v>
      </c>
      <c r="M29" s="167">
        <v>1107</v>
      </c>
      <c r="N29" s="220">
        <f t="shared" si="2"/>
        <v>1260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84" t="s">
        <v>43</v>
      </c>
      <c r="C30" s="60">
        <f t="shared" si="5"/>
        <v>1923</v>
      </c>
      <c r="D30" s="171">
        <f t="shared" si="6"/>
        <v>2219</v>
      </c>
      <c r="E30" s="84">
        <f t="shared" si="3"/>
        <v>100.15624999999999</v>
      </c>
      <c r="F30" s="75">
        <f t="shared" si="4"/>
        <v>86.66065795403335</v>
      </c>
      <c r="G30" s="101"/>
      <c r="H30" s="146">
        <v>54</v>
      </c>
      <c r="I30" s="135">
        <v>4</v>
      </c>
      <c r="J30" s="136" t="s">
        <v>23</v>
      </c>
      <c r="K30" s="1"/>
      <c r="L30" t="s">
        <v>98</v>
      </c>
      <c r="M30" s="69">
        <v>101978</v>
      </c>
      <c r="N30" s="229">
        <f>SUM(H44)</f>
        <v>117522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391" t="s">
        <v>28</v>
      </c>
      <c r="C31" s="60">
        <f t="shared" si="5"/>
        <v>1260</v>
      </c>
      <c r="D31" s="171">
        <f t="shared" si="6"/>
        <v>561</v>
      </c>
      <c r="E31" s="85">
        <f t="shared" si="3"/>
        <v>113.8211382113821</v>
      </c>
      <c r="F31" s="92">
        <f t="shared" si="4"/>
        <v>224.59893048128345</v>
      </c>
      <c r="G31" s="104"/>
      <c r="H31" s="146">
        <v>23</v>
      </c>
      <c r="I31" s="135">
        <v>28</v>
      </c>
      <c r="J31" s="136" t="s">
        <v>45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87</v>
      </c>
      <c r="C32" s="96">
        <f>SUM(H44)</f>
        <v>117522</v>
      </c>
      <c r="D32" s="96">
        <f>SUM(L14)</f>
        <v>129800</v>
      </c>
      <c r="E32" s="97">
        <f>SUM(N30/M30*100)</f>
        <v>115.24250328502225</v>
      </c>
      <c r="F32" s="92">
        <f t="shared" si="4"/>
        <v>90.54083204930663</v>
      </c>
      <c r="G32" s="100"/>
      <c r="H32" s="147">
        <v>3</v>
      </c>
      <c r="I32" s="135">
        <v>23</v>
      </c>
      <c r="J32" s="136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2</v>
      </c>
      <c r="J33" s="136" t="s">
        <v>6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32">
        <v>0</v>
      </c>
      <c r="I34" s="135">
        <v>3</v>
      </c>
      <c r="J34" s="136" t="s">
        <v>22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5</v>
      </c>
      <c r="J35" s="136" t="s">
        <v>24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7</v>
      </c>
      <c r="J36" s="136" t="s">
        <v>26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8</v>
      </c>
      <c r="J37" s="136" t="s">
        <v>27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10</v>
      </c>
      <c r="J38" s="136" t="s">
        <v>29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19</v>
      </c>
      <c r="J39" s="136" t="s">
        <v>36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27</v>
      </c>
      <c r="J40" s="136" t="s">
        <v>44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23">
        <f>SUM(H4:H43)</f>
        <v>117522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9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61" t="s">
        <v>99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144</v>
      </c>
      <c r="I49" s="5"/>
      <c r="J49" s="11" t="s">
        <v>21</v>
      </c>
      <c r="K49" s="172"/>
      <c r="L49" s="162" t="s">
        <v>145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33088</v>
      </c>
      <c r="I50" s="135">
        <v>26</v>
      </c>
      <c r="J50" s="10" t="s">
        <v>43</v>
      </c>
      <c r="K50" s="233">
        <f>SUM(I50)</f>
        <v>26</v>
      </c>
      <c r="L50" s="153">
        <v>31547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24442</v>
      </c>
      <c r="I51" s="135">
        <v>16</v>
      </c>
      <c r="J51" s="10" t="s">
        <v>3</v>
      </c>
      <c r="K51" s="233">
        <f aca="true" t="shared" si="7" ref="K51:K59">SUM(I51)</f>
        <v>16</v>
      </c>
      <c r="L51" s="166">
        <v>26748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12320</v>
      </c>
      <c r="I52" s="135">
        <v>36</v>
      </c>
      <c r="J52" s="10" t="s">
        <v>5</v>
      </c>
      <c r="K52" s="233">
        <f t="shared" si="7"/>
        <v>36</v>
      </c>
      <c r="L52" s="166">
        <v>14553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11098</v>
      </c>
      <c r="I53" s="135">
        <v>38</v>
      </c>
      <c r="J53" s="10" t="s">
        <v>52</v>
      </c>
      <c r="K53" s="233">
        <f t="shared" si="7"/>
        <v>38</v>
      </c>
      <c r="L53" s="166">
        <v>6346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142</v>
      </c>
      <c r="D54" s="88" t="s">
        <v>143</v>
      </c>
      <c r="E54" s="88" t="s">
        <v>75</v>
      </c>
      <c r="F54" s="88" t="s">
        <v>74</v>
      </c>
      <c r="G54" s="89" t="s">
        <v>76</v>
      </c>
      <c r="H54" s="146">
        <v>11078</v>
      </c>
      <c r="I54" s="135">
        <v>24</v>
      </c>
      <c r="J54" s="10" t="s">
        <v>41</v>
      </c>
      <c r="K54" s="233">
        <f t="shared" si="7"/>
        <v>24</v>
      </c>
      <c r="L54" s="166">
        <v>8051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83" t="s">
        <v>43</v>
      </c>
      <c r="C55" s="60">
        <f>SUM(H50)</f>
        <v>33088</v>
      </c>
      <c r="D55" s="9">
        <f>SUM(L50)</f>
        <v>31547</v>
      </c>
      <c r="E55" s="75">
        <f>SUM(N66/M66*100)</f>
        <v>107.76797055662313</v>
      </c>
      <c r="F55" s="75">
        <f aca="true" t="shared" si="8" ref="F55:F65">SUM(C55/D55*100)</f>
        <v>104.88477509747361</v>
      </c>
      <c r="G55" s="91"/>
      <c r="H55" s="146">
        <v>10081</v>
      </c>
      <c r="I55" s="135">
        <v>33</v>
      </c>
      <c r="J55" s="10" t="s">
        <v>0</v>
      </c>
      <c r="K55" s="233">
        <f t="shared" si="7"/>
        <v>33</v>
      </c>
      <c r="L55" s="166">
        <v>10690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83" t="s">
        <v>3</v>
      </c>
      <c r="C56" s="60">
        <f aca="true" t="shared" si="9" ref="C56:C64">SUM(H51)</f>
        <v>24442</v>
      </c>
      <c r="D56" s="9">
        <f aca="true" t="shared" si="10" ref="D56:D64">SUM(L51)</f>
        <v>26748</v>
      </c>
      <c r="E56" s="75">
        <f aca="true" t="shared" si="11" ref="E56:E65">SUM(N67/M67*100)</f>
        <v>105.3171320234402</v>
      </c>
      <c r="F56" s="75">
        <f t="shared" si="8"/>
        <v>91.37879467623748</v>
      </c>
      <c r="G56" s="91"/>
      <c r="H56" s="146">
        <v>8345</v>
      </c>
      <c r="I56" s="135">
        <v>40</v>
      </c>
      <c r="J56" s="10" t="s">
        <v>2</v>
      </c>
      <c r="K56" s="233">
        <f t="shared" si="7"/>
        <v>40</v>
      </c>
      <c r="L56" s="166">
        <v>8099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83" t="s">
        <v>5</v>
      </c>
      <c r="C57" s="60">
        <f t="shared" si="9"/>
        <v>12320</v>
      </c>
      <c r="D57" s="9">
        <f t="shared" si="10"/>
        <v>14553</v>
      </c>
      <c r="E57" s="75">
        <f t="shared" si="11"/>
        <v>112.91357345797819</v>
      </c>
      <c r="F57" s="75">
        <f t="shared" si="8"/>
        <v>84.65608465608466</v>
      </c>
      <c r="G57" s="91"/>
      <c r="H57" s="146">
        <v>6944</v>
      </c>
      <c r="I57" s="135">
        <v>17</v>
      </c>
      <c r="J57" s="10" t="s">
        <v>34</v>
      </c>
      <c r="K57" s="233">
        <f t="shared" si="7"/>
        <v>17</v>
      </c>
      <c r="L57" s="166">
        <v>9970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83" t="s">
        <v>52</v>
      </c>
      <c r="C58" s="60">
        <f t="shared" si="9"/>
        <v>11098</v>
      </c>
      <c r="D58" s="9">
        <f t="shared" si="10"/>
        <v>6346</v>
      </c>
      <c r="E58" s="75">
        <f t="shared" si="11"/>
        <v>99.39991043439319</v>
      </c>
      <c r="F58" s="75">
        <f t="shared" si="8"/>
        <v>174.88181531673496</v>
      </c>
      <c r="G58" s="91"/>
      <c r="H58" s="277">
        <v>4584</v>
      </c>
      <c r="I58" s="18">
        <v>1</v>
      </c>
      <c r="J58" s="132" t="s">
        <v>4</v>
      </c>
      <c r="K58" s="233">
        <f t="shared" si="7"/>
        <v>1</v>
      </c>
      <c r="L58" s="166">
        <v>4477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83" t="s">
        <v>41</v>
      </c>
      <c r="C59" s="60">
        <f t="shared" si="9"/>
        <v>11078</v>
      </c>
      <c r="D59" s="9">
        <f t="shared" si="10"/>
        <v>8051</v>
      </c>
      <c r="E59" s="75">
        <f t="shared" si="11"/>
        <v>123.10256695188355</v>
      </c>
      <c r="F59" s="75">
        <f t="shared" si="8"/>
        <v>137.597813936157</v>
      </c>
      <c r="G59" s="101"/>
      <c r="H59" s="265">
        <v>4049</v>
      </c>
      <c r="I59" s="264">
        <v>14</v>
      </c>
      <c r="J59" s="80" t="s">
        <v>32</v>
      </c>
      <c r="K59" s="233">
        <f t="shared" si="7"/>
        <v>14</v>
      </c>
      <c r="L59" s="187">
        <v>3033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83" t="s">
        <v>0</v>
      </c>
      <c r="C60" s="60">
        <f t="shared" si="9"/>
        <v>10081</v>
      </c>
      <c r="D60" s="9">
        <f t="shared" si="10"/>
        <v>10690</v>
      </c>
      <c r="E60" s="75">
        <f t="shared" si="11"/>
        <v>95.37369914853359</v>
      </c>
      <c r="F60" s="75">
        <f t="shared" si="8"/>
        <v>94.30308699719365</v>
      </c>
      <c r="G60" s="91"/>
      <c r="H60" s="146">
        <v>3776</v>
      </c>
      <c r="I60" s="231">
        <v>30</v>
      </c>
      <c r="J60" s="79" t="s">
        <v>116</v>
      </c>
      <c r="K60" s="133" t="s">
        <v>9</v>
      </c>
      <c r="L60" s="60">
        <v>145686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83" t="s">
        <v>2</v>
      </c>
      <c r="C61" s="60">
        <f t="shared" si="9"/>
        <v>8345</v>
      </c>
      <c r="D61" s="9">
        <f t="shared" si="10"/>
        <v>8099</v>
      </c>
      <c r="E61" s="75">
        <f t="shared" si="11"/>
        <v>113.01462621885156</v>
      </c>
      <c r="F61" s="75">
        <f t="shared" si="8"/>
        <v>103.03741202617607</v>
      </c>
      <c r="G61" s="91"/>
      <c r="H61" s="146">
        <v>3565</v>
      </c>
      <c r="I61" s="135">
        <v>37</v>
      </c>
      <c r="J61" s="10" t="s">
        <v>51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83" t="s">
        <v>34</v>
      </c>
      <c r="C62" s="60">
        <f t="shared" si="9"/>
        <v>6944</v>
      </c>
      <c r="D62" s="9">
        <f t="shared" si="10"/>
        <v>9970</v>
      </c>
      <c r="E62" s="75">
        <f t="shared" si="11"/>
        <v>49.99280057595392</v>
      </c>
      <c r="F62" s="75">
        <f t="shared" si="8"/>
        <v>69.64894684052156</v>
      </c>
      <c r="G62" s="102"/>
      <c r="H62" s="146">
        <v>2973</v>
      </c>
      <c r="I62" s="135">
        <v>35</v>
      </c>
      <c r="J62" s="10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88" t="s">
        <v>4</v>
      </c>
      <c r="C63" s="60">
        <f t="shared" si="9"/>
        <v>4584</v>
      </c>
      <c r="D63" s="9">
        <f t="shared" si="10"/>
        <v>4477</v>
      </c>
      <c r="E63" s="75">
        <f t="shared" si="11"/>
        <v>512.1787709497207</v>
      </c>
      <c r="F63" s="75">
        <f t="shared" si="8"/>
        <v>102.38999329908421</v>
      </c>
      <c r="G63" s="101"/>
      <c r="H63" s="146">
        <v>2100</v>
      </c>
      <c r="I63" s="5">
        <v>15</v>
      </c>
      <c r="J63" s="10" t="s">
        <v>33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89" t="s">
        <v>32</v>
      </c>
      <c r="C64" s="60">
        <f t="shared" si="9"/>
        <v>4049</v>
      </c>
      <c r="D64" s="9">
        <f t="shared" si="10"/>
        <v>3033</v>
      </c>
      <c r="E64" s="86">
        <f t="shared" si="11"/>
        <v>131.0355987055016</v>
      </c>
      <c r="F64" s="86">
        <f t="shared" si="8"/>
        <v>133.49818661391362</v>
      </c>
      <c r="G64" s="104"/>
      <c r="H64" s="232">
        <v>1546</v>
      </c>
      <c r="I64" s="135">
        <v>34</v>
      </c>
      <c r="J64" s="10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84</v>
      </c>
      <c r="C65" s="96">
        <f>SUM(H90)</f>
        <v>144980</v>
      </c>
      <c r="D65" s="96">
        <f>SUM(L60)</f>
        <v>145686</v>
      </c>
      <c r="E65" s="99">
        <f t="shared" si="11"/>
        <v>104.20320271396947</v>
      </c>
      <c r="F65" s="99">
        <f t="shared" si="8"/>
        <v>99.51539612591463</v>
      </c>
      <c r="G65" s="100"/>
      <c r="H65" s="147">
        <v>1431</v>
      </c>
      <c r="I65" s="5">
        <v>25</v>
      </c>
      <c r="J65" s="10" t="s">
        <v>42</v>
      </c>
      <c r="K65" s="1"/>
      <c r="L65" s="74" t="s">
        <v>100</v>
      </c>
      <c r="M65" s="290" t="s">
        <v>155</v>
      </c>
      <c r="N65" t="s">
        <v>124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1197</v>
      </c>
      <c r="I66" s="135">
        <v>29</v>
      </c>
      <c r="J66" s="10" t="s">
        <v>81</v>
      </c>
      <c r="K66" s="221">
        <f>SUM(I50)</f>
        <v>26</v>
      </c>
      <c r="L66" s="10" t="s">
        <v>43</v>
      </c>
      <c r="M66" s="287">
        <v>30703</v>
      </c>
      <c r="N66" s="225">
        <f>SUM(H50)</f>
        <v>33088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816</v>
      </c>
      <c r="I67" s="5">
        <v>9</v>
      </c>
      <c r="J67" s="10" t="s">
        <v>28</v>
      </c>
      <c r="K67" s="221">
        <f aca="true" t="shared" si="12" ref="K67:K75">SUM(I51)</f>
        <v>16</v>
      </c>
      <c r="L67" s="10" t="s">
        <v>3</v>
      </c>
      <c r="M67" s="288">
        <v>23208</v>
      </c>
      <c r="N67" s="225">
        <f aca="true" t="shared" si="13" ref="N67:N75">SUM(H51)</f>
        <v>24442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499</v>
      </c>
      <c r="I68" s="5">
        <v>28</v>
      </c>
      <c r="J68" s="10" t="s">
        <v>45</v>
      </c>
      <c r="K68" s="221">
        <f t="shared" si="12"/>
        <v>36</v>
      </c>
      <c r="L68" s="10" t="s">
        <v>5</v>
      </c>
      <c r="M68" s="288">
        <v>10911</v>
      </c>
      <c r="N68" s="225">
        <f t="shared" si="13"/>
        <v>12320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375</v>
      </c>
      <c r="I69" s="5">
        <v>13</v>
      </c>
      <c r="J69" s="10" t="s">
        <v>7</v>
      </c>
      <c r="K69" s="221">
        <f t="shared" si="12"/>
        <v>38</v>
      </c>
      <c r="L69" s="10" t="s">
        <v>52</v>
      </c>
      <c r="M69" s="288">
        <v>11165</v>
      </c>
      <c r="N69" s="225">
        <f t="shared" si="13"/>
        <v>11098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373</v>
      </c>
      <c r="I70" s="5">
        <v>21</v>
      </c>
      <c r="J70" s="10" t="s">
        <v>38</v>
      </c>
      <c r="K70" s="221">
        <f t="shared" si="12"/>
        <v>24</v>
      </c>
      <c r="L70" s="10" t="s">
        <v>41</v>
      </c>
      <c r="M70" s="288">
        <v>8999</v>
      </c>
      <c r="N70" s="225">
        <f t="shared" si="13"/>
        <v>11078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83</v>
      </c>
      <c r="I71" s="5">
        <v>27</v>
      </c>
      <c r="J71" s="10" t="s">
        <v>44</v>
      </c>
      <c r="K71" s="221">
        <f t="shared" si="12"/>
        <v>33</v>
      </c>
      <c r="L71" s="10" t="s">
        <v>0</v>
      </c>
      <c r="M71" s="288">
        <v>10570</v>
      </c>
      <c r="N71" s="225">
        <f t="shared" si="13"/>
        <v>10081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81</v>
      </c>
      <c r="I72" s="5">
        <v>22</v>
      </c>
      <c r="J72" s="10" t="s">
        <v>39</v>
      </c>
      <c r="K72" s="221">
        <f t="shared" si="12"/>
        <v>40</v>
      </c>
      <c r="L72" s="10" t="s">
        <v>2</v>
      </c>
      <c r="M72" s="288">
        <v>7384</v>
      </c>
      <c r="N72" s="225">
        <f t="shared" si="13"/>
        <v>8345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38</v>
      </c>
      <c r="I73" s="5">
        <v>4</v>
      </c>
      <c r="J73" s="10" t="s">
        <v>23</v>
      </c>
      <c r="K73" s="221">
        <f t="shared" si="12"/>
        <v>17</v>
      </c>
      <c r="L73" s="10" t="s">
        <v>34</v>
      </c>
      <c r="M73" s="288">
        <v>13890</v>
      </c>
      <c r="N73" s="225">
        <f t="shared" si="13"/>
        <v>6944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36</v>
      </c>
      <c r="I74" s="5">
        <v>23</v>
      </c>
      <c r="J74" s="10" t="s">
        <v>40</v>
      </c>
      <c r="K74" s="221">
        <f t="shared" si="12"/>
        <v>1</v>
      </c>
      <c r="L74" s="132" t="s">
        <v>4</v>
      </c>
      <c r="M74" s="288">
        <v>895</v>
      </c>
      <c r="N74" s="225">
        <f t="shared" si="13"/>
        <v>4584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28</v>
      </c>
      <c r="I75" s="5">
        <v>19</v>
      </c>
      <c r="J75" s="10" t="s">
        <v>36</v>
      </c>
      <c r="K75" s="221">
        <f t="shared" si="12"/>
        <v>14</v>
      </c>
      <c r="L75" s="80" t="s">
        <v>32</v>
      </c>
      <c r="M75" s="289">
        <v>3090</v>
      </c>
      <c r="N75" s="225">
        <f t="shared" si="13"/>
        <v>4049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21</v>
      </c>
      <c r="I76" s="5">
        <v>39</v>
      </c>
      <c r="J76" s="10" t="s">
        <v>53</v>
      </c>
      <c r="K76" s="5"/>
      <c r="L76" s="5" t="s">
        <v>98</v>
      </c>
      <c r="M76" s="293">
        <v>139132</v>
      </c>
      <c r="N76" s="223">
        <f>SUM(H90)</f>
        <v>144980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10</v>
      </c>
      <c r="I77" s="5">
        <v>11</v>
      </c>
      <c r="J77" s="10" t="s">
        <v>30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2</v>
      </c>
      <c r="I78" s="5">
        <v>20</v>
      </c>
      <c r="J78" s="10" t="s">
        <v>37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1</v>
      </c>
      <c r="I79" s="5">
        <v>5</v>
      </c>
      <c r="J79" s="10" t="s">
        <v>24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32">
        <v>0</v>
      </c>
      <c r="I80" s="5">
        <v>2</v>
      </c>
      <c r="J80" s="10" t="s">
        <v>6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0</v>
      </c>
      <c r="I81" s="5">
        <v>3</v>
      </c>
      <c r="J81" s="10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6</v>
      </c>
      <c r="J82" s="10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7</v>
      </c>
      <c r="J83" s="10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8</v>
      </c>
      <c r="J84" s="10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10</v>
      </c>
      <c r="J85" s="10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135">
        <v>12</v>
      </c>
      <c r="J86" s="136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23">
        <f>SUM(H50:H89)</f>
        <v>144980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26" t="s">
        <v>262</v>
      </c>
      <c r="B1" s="426"/>
      <c r="C1" s="426"/>
      <c r="D1" s="426"/>
      <c r="E1" s="426"/>
      <c r="F1" s="426"/>
      <c r="G1" s="426"/>
      <c r="I1" s="179" t="s">
        <v>108</v>
      </c>
    </row>
    <row r="2" spans="1:12" ht="13.5">
      <c r="A2" s="1"/>
      <c r="B2" s="1"/>
      <c r="C2" s="1"/>
      <c r="D2" s="1"/>
      <c r="E2" s="1"/>
      <c r="F2" s="1"/>
      <c r="G2" s="1"/>
      <c r="I2" s="218" t="s">
        <v>146</v>
      </c>
      <c r="J2" s="292" t="s">
        <v>157</v>
      </c>
      <c r="K2" s="291" t="s">
        <v>147</v>
      </c>
      <c r="L2" s="286" t="s">
        <v>156</v>
      </c>
    </row>
    <row r="3" spans="9:12" ht="13.5">
      <c r="I3" s="44" t="s">
        <v>130</v>
      </c>
      <c r="J3" s="222">
        <v>223290</v>
      </c>
      <c r="K3" s="44" t="s">
        <v>130</v>
      </c>
      <c r="L3" s="237">
        <v>225050</v>
      </c>
    </row>
    <row r="4" spans="9:12" ht="13.5">
      <c r="I4" s="44" t="s">
        <v>238</v>
      </c>
      <c r="J4" s="222">
        <v>77745</v>
      </c>
      <c r="K4" s="44" t="s">
        <v>238</v>
      </c>
      <c r="L4" s="237">
        <v>87736</v>
      </c>
    </row>
    <row r="5" spans="9:12" ht="13.5">
      <c r="I5" s="44" t="s">
        <v>242</v>
      </c>
      <c r="J5" s="222">
        <v>74847</v>
      </c>
      <c r="K5" s="44" t="s">
        <v>242</v>
      </c>
      <c r="L5" s="237">
        <v>63292</v>
      </c>
    </row>
    <row r="6" spans="9:12" ht="13.5">
      <c r="I6" s="44" t="s">
        <v>245</v>
      </c>
      <c r="J6" s="222">
        <v>72255</v>
      </c>
      <c r="K6" s="44" t="s">
        <v>245</v>
      </c>
      <c r="L6" s="237">
        <v>78537</v>
      </c>
    </row>
    <row r="7" spans="9:12" ht="13.5">
      <c r="I7" s="44" t="s">
        <v>79</v>
      </c>
      <c r="J7" s="222">
        <v>65888</v>
      </c>
      <c r="K7" s="44" t="s">
        <v>79</v>
      </c>
      <c r="L7" s="237">
        <v>72313</v>
      </c>
    </row>
    <row r="8" spans="9:12" ht="13.5">
      <c r="I8" s="44" t="s">
        <v>162</v>
      </c>
      <c r="J8" s="222">
        <v>62827</v>
      </c>
      <c r="K8" s="44" t="s">
        <v>162</v>
      </c>
      <c r="L8" s="237">
        <v>58831</v>
      </c>
    </row>
    <row r="9" spans="9:12" ht="13.5">
      <c r="I9" s="44" t="s">
        <v>163</v>
      </c>
      <c r="J9" s="222">
        <v>52570</v>
      </c>
      <c r="K9" s="44" t="s">
        <v>163</v>
      </c>
      <c r="L9" s="237">
        <v>68303</v>
      </c>
    </row>
    <row r="10" spans="9:12" ht="13.5">
      <c r="I10" s="44" t="s">
        <v>241</v>
      </c>
      <c r="J10" s="222">
        <v>50336</v>
      </c>
      <c r="K10" s="44" t="s">
        <v>241</v>
      </c>
      <c r="L10" s="237">
        <v>44301</v>
      </c>
    </row>
    <row r="11" spans="9:12" ht="13.5">
      <c r="I11" s="117" t="s">
        <v>263</v>
      </c>
      <c r="J11" s="222">
        <v>47594</v>
      </c>
      <c r="K11" s="117" t="s">
        <v>263</v>
      </c>
      <c r="L11" s="237">
        <v>43880</v>
      </c>
    </row>
    <row r="12" spans="9:12" ht="14.25" thickBot="1">
      <c r="I12" s="117" t="s">
        <v>264</v>
      </c>
      <c r="J12" s="234">
        <v>46010</v>
      </c>
      <c r="K12" s="117" t="s">
        <v>264</v>
      </c>
      <c r="L12" s="238">
        <v>57002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40">
        <v>1095835</v>
      </c>
      <c r="K13" s="39" t="s">
        <v>19</v>
      </c>
      <c r="L13" s="242">
        <v>1134555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148</v>
      </c>
      <c r="K23" t="s">
        <v>149</v>
      </c>
      <c r="L23" s="24" t="s">
        <v>101</v>
      </c>
      <c r="M23" s="8"/>
    </row>
    <row r="24" spans="9:14" ht="13.5">
      <c r="I24" s="222">
        <f>SUM(J3)</f>
        <v>223290</v>
      </c>
      <c r="J24" s="44" t="s">
        <v>130</v>
      </c>
      <c r="K24" s="222">
        <f>SUM(I24)</f>
        <v>223290</v>
      </c>
      <c r="L24" s="267">
        <v>229779</v>
      </c>
      <c r="M24" s="173"/>
      <c r="N24" s="1"/>
    </row>
    <row r="25" spans="9:14" ht="13.5">
      <c r="I25" s="222">
        <f aca="true" t="shared" si="0" ref="I25:I33">SUM(J4)</f>
        <v>77745</v>
      </c>
      <c r="J25" s="44" t="s">
        <v>238</v>
      </c>
      <c r="K25" s="222">
        <f aca="true" t="shared" si="1" ref="K25:K33">SUM(I25)</f>
        <v>77745</v>
      </c>
      <c r="L25" s="267">
        <v>82717</v>
      </c>
      <c r="M25" s="249"/>
      <c r="N25" s="1"/>
    </row>
    <row r="26" spans="9:14" ht="13.5">
      <c r="I26" s="222">
        <f t="shared" si="0"/>
        <v>74847</v>
      </c>
      <c r="J26" s="44" t="s">
        <v>242</v>
      </c>
      <c r="K26" s="222">
        <f t="shared" si="1"/>
        <v>74847</v>
      </c>
      <c r="L26" s="267">
        <v>71535</v>
      </c>
      <c r="M26" s="173"/>
      <c r="N26" s="1"/>
    </row>
    <row r="27" spans="9:14" ht="13.5">
      <c r="I27" s="222">
        <f t="shared" si="0"/>
        <v>72255</v>
      </c>
      <c r="J27" s="44" t="s">
        <v>245</v>
      </c>
      <c r="K27" s="222">
        <f t="shared" si="1"/>
        <v>72255</v>
      </c>
      <c r="L27" s="267">
        <v>79260</v>
      </c>
      <c r="M27" s="173"/>
      <c r="N27" s="1"/>
    </row>
    <row r="28" spans="9:14" ht="13.5">
      <c r="I28" s="222">
        <f t="shared" si="0"/>
        <v>65888</v>
      </c>
      <c r="J28" s="44" t="s">
        <v>79</v>
      </c>
      <c r="K28" s="222">
        <f t="shared" si="1"/>
        <v>65888</v>
      </c>
      <c r="L28" s="267">
        <v>63580</v>
      </c>
      <c r="M28" s="173"/>
      <c r="N28" s="2"/>
    </row>
    <row r="29" spans="9:14" ht="13.5">
      <c r="I29" s="222">
        <f t="shared" si="0"/>
        <v>62827</v>
      </c>
      <c r="J29" s="44" t="s">
        <v>162</v>
      </c>
      <c r="K29" s="222">
        <f t="shared" si="1"/>
        <v>62827</v>
      </c>
      <c r="L29" s="267">
        <v>59999</v>
      </c>
      <c r="M29" s="173"/>
      <c r="N29" s="1"/>
    </row>
    <row r="30" spans="9:14" ht="13.5">
      <c r="I30" s="222">
        <f t="shared" si="0"/>
        <v>52570</v>
      </c>
      <c r="J30" s="44" t="s">
        <v>163</v>
      </c>
      <c r="K30" s="222">
        <f t="shared" si="1"/>
        <v>52570</v>
      </c>
      <c r="L30" s="267">
        <v>51612</v>
      </c>
      <c r="M30" s="173"/>
      <c r="N30" s="1"/>
    </row>
    <row r="31" spans="9:14" ht="13.5">
      <c r="I31" s="222">
        <f t="shared" si="0"/>
        <v>50336</v>
      </c>
      <c r="J31" s="44" t="s">
        <v>241</v>
      </c>
      <c r="K31" s="222">
        <f t="shared" si="1"/>
        <v>50336</v>
      </c>
      <c r="L31" s="267">
        <v>52418</v>
      </c>
      <c r="M31" s="173"/>
      <c r="N31" s="1"/>
    </row>
    <row r="32" spans="9:14" ht="13.5">
      <c r="I32" s="222">
        <f t="shared" si="0"/>
        <v>47594</v>
      </c>
      <c r="J32" s="117" t="s">
        <v>263</v>
      </c>
      <c r="K32" s="222">
        <f t="shared" si="1"/>
        <v>47594</v>
      </c>
      <c r="L32" s="268">
        <v>40728</v>
      </c>
      <c r="M32" s="173"/>
      <c r="N32" s="41"/>
    </row>
    <row r="33" spans="9:14" ht="13.5">
      <c r="I33" s="222">
        <f t="shared" si="0"/>
        <v>46010</v>
      </c>
      <c r="J33" s="117" t="s">
        <v>264</v>
      </c>
      <c r="K33" s="222">
        <f t="shared" si="1"/>
        <v>46010</v>
      </c>
      <c r="L33" s="267">
        <v>42736</v>
      </c>
      <c r="M33" s="173"/>
      <c r="N33" s="41"/>
    </row>
    <row r="34" spans="8:12" ht="14.25" thickBot="1">
      <c r="H34" s="8"/>
      <c r="I34" s="235">
        <f>SUM(J13-(I24+I25+I26+I27+I28+I29+I30+I31+I32+I33))</f>
        <v>322473</v>
      </c>
      <c r="J34" s="236" t="s">
        <v>110</v>
      </c>
      <c r="K34" s="235">
        <f>SUM(I34)</f>
        <v>322473</v>
      </c>
      <c r="L34" s="235" t="s">
        <v>132</v>
      </c>
    </row>
    <row r="35" spans="8:12" ht="15.75" thickBot="1" thickTop="1">
      <c r="H35" s="8"/>
      <c r="I35" s="206">
        <f>SUM(I24:I34)</f>
        <v>1095835</v>
      </c>
      <c r="J35" s="262" t="s">
        <v>9</v>
      </c>
      <c r="K35" s="239">
        <f>SUM(J13)</f>
        <v>1095835</v>
      </c>
      <c r="L35" s="266">
        <v>1097373</v>
      </c>
    </row>
    <row r="36" ht="14.25" thickTop="1"/>
    <row r="37" spans="9:11" ht="13.5">
      <c r="I37" s="43" t="s">
        <v>150</v>
      </c>
      <c r="J37" s="43"/>
      <c r="K37" s="43" t="s">
        <v>151</v>
      </c>
    </row>
    <row r="38" spans="9:11" ht="13.5">
      <c r="I38" s="237">
        <f>SUM(L3)</f>
        <v>225050</v>
      </c>
      <c r="J38" s="44" t="s">
        <v>130</v>
      </c>
      <c r="K38" s="237">
        <f>SUM(I38)</f>
        <v>225050</v>
      </c>
    </row>
    <row r="39" spans="9:11" ht="13.5">
      <c r="I39" s="237">
        <f aca="true" t="shared" si="2" ref="I39:I47">SUM(L4)</f>
        <v>87736</v>
      </c>
      <c r="J39" s="44" t="s">
        <v>238</v>
      </c>
      <c r="K39" s="237">
        <f aca="true" t="shared" si="3" ref="K39:K47">SUM(I39)</f>
        <v>87736</v>
      </c>
    </row>
    <row r="40" spans="9:11" ht="13.5">
      <c r="I40" s="237">
        <f t="shared" si="2"/>
        <v>63292</v>
      </c>
      <c r="J40" s="44" t="s">
        <v>242</v>
      </c>
      <c r="K40" s="237">
        <f t="shared" si="3"/>
        <v>63292</v>
      </c>
    </row>
    <row r="41" spans="9:11" ht="13.5">
      <c r="I41" s="237">
        <f t="shared" si="2"/>
        <v>78537</v>
      </c>
      <c r="J41" s="44" t="s">
        <v>245</v>
      </c>
      <c r="K41" s="237">
        <f t="shared" si="3"/>
        <v>78537</v>
      </c>
    </row>
    <row r="42" spans="9:11" ht="13.5">
      <c r="I42" s="237">
        <f t="shared" si="2"/>
        <v>72313</v>
      </c>
      <c r="J42" s="44" t="s">
        <v>79</v>
      </c>
      <c r="K42" s="237">
        <f t="shared" si="3"/>
        <v>72313</v>
      </c>
    </row>
    <row r="43" spans="9:11" ht="13.5">
      <c r="I43" s="237">
        <f>SUM(L8)</f>
        <v>58831</v>
      </c>
      <c r="J43" s="44" t="s">
        <v>162</v>
      </c>
      <c r="K43" s="237">
        <f t="shared" si="3"/>
        <v>58831</v>
      </c>
    </row>
    <row r="44" spans="9:11" ht="13.5">
      <c r="I44" s="237">
        <f t="shared" si="2"/>
        <v>68303</v>
      </c>
      <c r="J44" s="44" t="s">
        <v>163</v>
      </c>
      <c r="K44" s="237">
        <f t="shared" si="3"/>
        <v>68303</v>
      </c>
    </row>
    <row r="45" spans="9:11" ht="13.5">
      <c r="I45" s="237">
        <f>SUM(L10)</f>
        <v>44301</v>
      </c>
      <c r="J45" s="44" t="s">
        <v>241</v>
      </c>
      <c r="K45" s="237">
        <f t="shared" si="3"/>
        <v>44301</v>
      </c>
    </row>
    <row r="46" spans="9:13" ht="13.5">
      <c r="I46" s="237">
        <f t="shared" si="2"/>
        <v>43880</v>
      </c>
      <c r="J46" s="117" t="s">
        <v>263</v>
      </c>
      <c r="K46" s="237">
        <f t="shared" si="3"/>
        <v>43880</v>
      </c>
      <c r="M46" s="8"/>
    </row>
    <row r="47" spans="9:13" ht="14.25" thickBot="1">
      <c r="I47" s="237">
        <f t="shared" si="2"/>
        <v>57002</v>
      </c>
      <c r="J47" s="117" t="s">
        <v>264</v>
      </c>
      <c r="K47" s="237">
        <f t="shared" si="3"/>
        <v>57002</v>
      </c>
      <c r="M47" s="8"/>
    </row>
    <row r="48" spans="9:11" ht="15" thickBot="1" thickTop="1">
      <c r="I48" s="202">
        <f>SUM(L13-(I38+I39+I40+I41+I42+I43+I44+I45+I46+I47))</f>
        <v>335310</v>
      </c>
      <c r="J48" s="236" t="s">
        <v>110</v>
      </c>
      <c r="K48" s="203">
        <f>SUM(I48)</f>
        <v>335310</v>
      </c>
    </row>
    <row r="49" spans="9:12" ht="15" thickBot="1" thickTop="1">
      <c r="I49" s="204">
        <f>SUM(I38:I48)</f>
        <v>1134555</v>
      </c>
      <c r="J49" s="205"/>
      <c r="K49" s="241">
        <f>SUM(L13)</f>
        <v>1134555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142</v>
      </c>
      <c r="D51" s="88" t="s">
        <v>143</v>
      </c>
      <c r="E51" s="30" t="s">
        <v>55</v>
      </c>
      <c r="F51" s="30" t="s">
        <v>63</v>
      </c>
      <c r="G51" s="30" t="s">
        <v>122</v>
      </c>
      <c r="I51" s="8"/>
    </row>
    <row r="52" spans="1:11" ht="13.5">
      <c r="A52" s="30">
        <v>1</v>
      </c>
      <c r="B52" s="44" t="s">
        <v>130</v>
      </c>
      <c r="C52" s="6">
        <f aca="true" t="shared" si="4" ref="C52:C62">SUM(J3)</f>
        <v>223290</v>
      </c>
      <c r="D52" s="6">
        <f aca="true" t="shared" si="5" ref="D52:D61">SUM(I38)</f>
        <v>225050</v>
      </c>
      <c r="E52" s="45">
        <f aca="true" t="shared" si="6" ref="E52:E61">SUM(K24/L24*100)</f>
        <v>97.17598213936</v>
      </c>
      <c r="F52" s="45">
        <f aca="true" t="shared" si="7" ref="F52:F62">SUM(C52/D52*100)</f>
        <v>99.21795156631859</v>
      </c>
      <c r="G52" s="44"/>
      <c r="I52" s="8"/>
      <c r="K52" s="8"/>
    </row>
    <row r="53" spans="1:9" ht="13.5">
      <c r="A53" s="30">
        <v>2</v>
      </c>
      <c r="B53" s="44" t="s">
        <v>238</v>
      </c>
      <c r="C53" s="6">
        <f t="shared" si="4"/>
        <v>77745</v>
      </c>
      <c r="D53" s="6">
        <f t="shared" si="5"/>
        <v>87736</v>
      </c>
      <c r="E53" s="45">
        <f t="shared" si="6"/>
        <v>93.9891437068559</v>
      </c>
      <c r="F53" s="45">
        <f t="shared" si="7"/>
        <v>88.61242819367192</v>
      </c>
      <c r="G53" s="44"/>
      <c r="I53" s="8"/>
    </row>
    <row r="54" spans="1:9" ht="13.5">
      <c r="A54" s="30">
        <v>3</v>
      </c>
      <c r="B54" s="44" t="s">
        <v>242</v>
      </c>
      <c r="C54" s="6">
        <f t="shared" si="4"/>
        <v>74847</v>
      </c>
      <c r="D54" s="6">
        <f t="shared" si="5"/>
        <v>63292</v>
      </c>
      <c r="E54" s="45">
        <f t="shared" si="6"/>
        <v>104.62990144684422</v>
      </c>
      <c r="F54" s="45">
        <f t="shared" si="7"/>
        <v>118.25665170953674</v>
      </c>
      <c r="G54" s="44"/>
      <c r="I54" s="8"/>
    </row>
    <row r="55" spans="1:7" ht="13.5">
      <c r="A55" s="30">
        <v>4</v>
      </c>
      <c r="B55" s="44" t="s">
        <v>245</v>
      </c>
      <c r="C55" s="6">
        <f t="shared" si="4"/>
        <v>72255</v>
      </c>
      <c r="D55" s="6">
        <f t="shared" si="5"/>
        <v>78537</v>
      </c>
      <c r="E55" s="45">
        <f t="shared" si="6"/>
        <v>91.16199848599545</v>
      </c>
      <c r="F55" s="45">
        <f t="shared" si="7"/>
        <v>92.00122235379503</v>
      </c>
      <c r="G55" s="44"/>
    </row>
    <row r="56" spans="1:7" ht="13.5">
      <c r="A56" s="30">
        <v>5</v>
      </c>
      <c r="B56" s="44" t="s">
        <v>79</v>
      </c>
      <c r="C56" s="6">
        <f t="shared" si="4"/>
        <v>65888</v>
      </c>
      <c r="D56" s="6">
        <f t="shared" si="5"/>
        <v>72313</v>
      </c>
      <c r="E56" s="45">
        <f t="shared" si="6"/>
        <v>103.63007234979553</v>
      </c>
      <c r="F56" s="45">
        <f t="shared" si="7"/>
        <v>91.11501389791601</v>
      </c>
      <c r="G56" s="44"/>
    </row>
    <row r="57" spans="1:7" ht="13.5">
      <c r="A57" s="30">
        <v>6</v>
      </c>
      <c r="B57" s="44" t="s">
        <v>162</v>
      </c>
      <c r="C57" s="6">
        <f t="shared" si="4"/>
        <v>62827</v>
      </c>
      <c r="D57" s="6">
        <f t="shared" si="5"/>
        <v>58831</v>
      </c>
      <c r="E57" s="45">
        <f t="shared" si="6"/>
        <v>104.71341189019816</v>
      </c>
      <c r="F57" s="45">
        <f t="shared" si="7"/>
        <v>106.79233737315361</v>
      </c>
      <c r="G57" s="44"/>
    </row>
    <row r="58" spans="1:7" ht="13.5">
      <c r="A58" s="30">
        <v>7</v>
      </c>
      <c r="B58" s="44" t="s">
        <v>163</v>
      </c>
      <c r="C58" s="6">
        <f t="shared" si="4"/>
        <v>52570</v>
      </c>
      <c r="D58" s="6">
        <f t="shared" si="5"/>
        <v>68303</v>
      </c>
      <c r="E58" s="45">
        <f t="shared" si="6"/>
        <v>101.85615748275593</v>
      </c>
      <c r="F58" s="45">
        <f t="shared" si="7"/>
        <v>76.96587265566667</v>
      </c>
      <c r="G58" s="44"/>
    </row>
    <row r="59" spans="1:7" ht="13.5">
      <c r="A59" s="30">
        <v>8</v>
      </c>
      <c r="B59" s="44" t="s">
        <v>241</v>
      </c>
      <c r="C59" s="6">
        <f t="shared" si="4"/>
        <v>50336</v>
      </c>
      <c r="D59" s="6">
        <f t="shared" si="5"/>
        <v>44301</v>
      </c>
      <c r="E59" s="45">
        <f t="shared" si="6"/>
        <v>96.0280819565798</v>
      </c>
      <c r="F59" s="45">
        <f t="shared" si="7"/>
        <v>113.62271732015078</v>
      </c>
      <c r="G59" s="44"/>
    </row>
    <row r="60" spans="1:7" ht="13.5">
      <c r="A60" s="30">
        <v>9</v>
      </c>
      <c r="B60" s="117" t="s">
        <v>263</v>
      </c>
      <c r="C60" s="6">
        <f t="shared" si="4"/>
        <v>47594</v>
      </c>
      <c r="D60" s="6">
        <f t="shared" si="5"/>
        <v>43880</v>
      </c>
      <c r="E60" s="45">
        <f t="shared" si="6"/>
        <v>116.85818110390886</v>
      </c>
      <c r="F60" s="45">
        <f t="shared" si="7"/>
        <v>108.46399270738378</v>
      </c>
      <c r="G60" s="44"/>
    </row>
    <row r="61" spans="1:7" ht="14.25" thickBot="1">
      <c r="A61" s="122">
        <v>10</v>
      </c>
      <c r="B61" s="117" t="s">
        <v>264</v>
      </c>
      <c r="C61" s="126">
        <f t="shared" si="4"/>
        <v>46010</v>
      </c>
      <c r="D61" s="126">
        <f t="shared" si="5"/>
        <v>57002</v>
      </c>
      <c r="E61" s="116">
        <f t="shared" si="6"/>
        <v>107.66098839385998</v>
      </c>
      <c r="F61" s="116">
        <f t="shared" si="7"/>
        <v>80.71646608890916</v>
      </c>
      <c r="G61" s="117"/>
    </row>
    <row r="62" spans="1:7" ht="14.25" thickTop="1">
      <c r="A62" s="260"/>
      <c r="B62" s="213" t="s">
        <v>121</v>
      </c>
      <c r="C62" s="261">
        <f t="shared" si="4"/>
        <v>1095835</v>
      </c>
      <c r="D62" s="261">
        <f>SUM(L13)</f>
        <v>1134555</v>
      </c>
      <c r="E62" s="263">
        <f>SUM(C62/L35)*100</f>
        <v>99.8598471075924</v>
      </c>
      <c r="F62" s="263">
        <f t="shared" si="7"/>
        <v>96.58720820057202</v>
      </c>
      <c r="G62" s="283">
        <v>70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2006-10-31T23:52:48Z</cp:lastPrinted>
  <dcterms:created xsi:type="dcterms:W3CDTF">2004-08-12T01:21:30Z</dcterms:created>
  <dcterms:modified xsi:type="dcterms:W3CDTF">2006-11-07T00:34:10Z</dcterms:modified>
  <cp:category/>
  <cp:version/>
  <cp:contentType/>
  <cp:contentStatus/>
</cp:coreProperties>
</file>