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" sheetId="2" r:id="rId2"/>
    <sheet name="2・使用状況" sheetId="3" r:id="rId3"/>
    <sheet name="3・推移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" sheetId="13" r:id="rId13"/>
    <sheet name="13・富士支部推移" sheetId="14" r:id="rId14"/>
    <sheet name="14・清水推移" sheetId="15" r:id="rId15"/>
    <sheet name="15・静岡推移" sheetId="16" r:id="rId16"/>
    <sheet name="16・駿遠推移" sheetId="17" r:id="rId17"/>
    <sheet name="17・西部推移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<sst xmlns="http://schemas.openxmlformats.org/spreadsheetml/2006/main" count="1195" uniqueCount="274">
  <si>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</si>
  <si>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</si>
  <si>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</si>
  <si>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</si>
  <si>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</si>
  <si>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</si>
  <si>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</si>
  <si>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</si>
  <si>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</si>
  <si>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</si>
  <si>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</si>
  <si>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</si>
  <si>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</si>
  <si>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</si>
  <si>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</si>
  <si>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</si>
  <si>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</si>
  <si>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</si>
  <si>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</si>
  <si>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</si>
  <si>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</si>
  <si>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</si>
  <si>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</si>
  <si>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</si>
  <si>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</si>
  <si>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</si>
  <si>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</si>
  <si>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</si>
  <si>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</si>
  <si>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</si>
  <si>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</si>
  <si>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</si>
  <si>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</si>
  <si>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</si>
  <si>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</si>
  <si>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</si>
  <si>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</si>
  <si>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</si>
  <si>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</si>
  <si>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</si>
  <si>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</si>
  <si>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</si>
  <si>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</si>
  <si>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</si>
  <si>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</si>
  <si>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</si>
  <si>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</si>
  <si>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</si>
  <si>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</si>
  <si>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</si>
  <si>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</si>
  <si>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</si>
  <si>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</si>
  <si>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</si>
  <si>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</si>
  <si>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</si>
  <si>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</si>
  <si>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</si>
  <si>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</si>
  <si>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</si>
  <si>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</si>
  <si>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</si>
  <si>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</si>
  <si>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</si>
  <si>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</si>
  <si>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</si>
  <si>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</si>
  <si>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</si>
  <si>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</si>
  <si>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</si>
  <si>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</si>
  <si>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</si>
  <si>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</si>
  <si>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</si>
  <si>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</si>
  <si>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</si>
  <si>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</si>
  <si>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</si>
  <si>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鉄鋼</t>
  </si>
  <si>
    <t>米</t>
  </si>
  <si>
    <t>雑品</t>
  </si>
  <si>
    <t>化学繊維織物</t>
  </si>
  <si>
    <t>化学繊維織物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</si>
  <si>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</si>
  <si>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</si>
  <si>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</si>
  <si>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</si>
  <si>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</si>
  <si>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</si>
  <si>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</si>
  <si>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</si>
  <si>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</si>
  <si>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</si>
  <si>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</si>
  <si>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</si>
  <si>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</si>
  <si>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清水支部</t>
  </si>
  <si>
    <t>清水支部</t>
  </si>
  <si>
    <t>40品目合計</t>
  </si>
  <si>
    <t>西部支部</t>
  </si>
  <si>
    <t>西部支部</t>
  </si>
  <si>
    <t>前月</t>
  </si>
  <si>
    <t>缶詰・びん詰</t>
  </si>
  <si>
    <t>野積倉庫</t>
  </si>
  <si>
    <t>東部支部</t>
  </si>
  <si>
    <t>40品目合計</t>
  </si>
  <si>
    <t>入庫高</t>
  </si>
  <si>
    <t>入庫高</t>
  </si>
  <si>
    <t>保管残高</t>
  </si>
  <si>
    <t>前月</t>
  </si>
  <si>
    <t>計</t>
  </si>
  <si>
    <t>その他</t>
  </si>
  <si>
    <t>グラフ</t>
  </si>
  <si>
    <t>トン</t>
  </si>
  <si>
    <t>前月</t>
  </si>
  <si>
    <t>駿遠支部</t>
  </si>
  <si>
    <t>麦</t>
  </si>
  <si>
    <t>その他の織物</t>
  </si>
  <si>
    <t>富士支部</t>
  </si>
  <si>
    <t>化学薬品</t>
  </si>
  <si>
    <t>前月合計</t>
  </si>
  <si>
    <t>４０品目合計</t>
  </si>
  <si>
    <t>４０品目合計</t>
  </si>
  <si>
    <t>回転率</t>
  </si>
  <si>
    <t>雑品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</si>
  <si>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</si>
  <si>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</si>
  <si>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</si>
  <si>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</si>
  <si>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</si>
  <si>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</si>
  <si>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</si>
  <si>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その他の日用品</t>
  </si>
  <si>
    <t>紙・パルプ</t>
  </si>
  <si>
    <t>在庫面積</t>
  </si>
  <si>
    <t>※※※※☆☆☆</t>
  </si>
  <si>
    <t>その他の日用品</t>
  </si>
  <si>
    <t>22，977 ㎡</t>
  </si>
  <si>
    <t>その他の機械</t>
  </si>
  <si>
    <t>１8年（値）</t>
  </si>
  <si>
    <t>１8年（％）</t>
  </si>
  <si>
    <t>平成18年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</si>
  <si>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</si>
  <si>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平成１7年</t>
  </si>
  <si>
    <t>平成１8年</t>
  </si>
  <si>
    <t>平成１7年</t>
  </si>
  <si>
    <t>平成１８年</t>
  </si>
  <si>
    <t>平成１７年</t>
  </si>
  <si>
    <t>平成１８年</t>
  </si>
  <si>
    <t>平成１７年</t>
  </si>
  <si>
    <t>平成1８年</t>
  </si>
  <si>
    <t>平成1７年</t>
  </si>
  <si>
    <t>1８年</t>
  </si>
  <si>
    <t>１８年</t>
  </si>
  <si>
    <t>1７年</t>
  </si>
  <si>
    <t>１７年</t>
  </si>
  <si>
    <t>その他の化学工業品</t>
  </si>
  <si>
    <t>電気機械</t>
  </si>
  <si>
    <t>その他の製造工業品</t>
  </si>
  <si>
    <t>缶詰・びん詰</t>
  </si>
  <si>
    <t>前月</t>
  </si>
  <si>
    <t>１７年</t>
  </si>
  <si>
    <t>１８年</t>
  </si>
  <si>
    <t>雑穀</t>
  </si>
  <si>
    <t>１7年（値）</t>
  </si>
  <si>
    <t>１7年（％）</t>
  </si>
  <si>
    <t>平成１7年</t>
  </si>
  <si>
    <t>その他の日用品</t>
  </si>
  <si>
    <t>その他の食料工業品</t>
  </si>
  <si>
    <t>飲料</t>
  </si>
  <si>
    <t>平成１8年</t>
  </si>
  <si>
    <t>その他の日用品</t>
  </si>
  <si>
    <t>その他の化学工業品</t>
  </si>
  <si>
    <t>その他の化学工業品</t>
  </si>
  <si>
    <t>その他の日用品</t>
  </si>
  <si>
    <t>その他の化学工業品</t>
  </si>
  <si>
    <t>合成樹脂</t>
  </si>
  <si>
    <t>その他の農産物</t>
  </si>
  <si>
    <t>飲料</t>
  </si>
  <si>
    <t>その他の日用品</t>
  </si>
  <si>
    <t>その他の製造工業品</t>
  </si>
  <si>
    <t>合成樹脂</t>
  </si>
  <si>
    <t>その他の日用品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</si>
  <si>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</si>
  <si>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</si>
  <si>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</si>
  <si>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</si>
  <si>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</si>
  <si>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</si>
  <si>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</si>
  <si>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</si>
  <si>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</si>
  <si>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</si>
  <si>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</si>
  <si>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</si>
  <si>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平成１４年</t>
  </si>
  <si>
    <t>平成１５年</t>
  </si>
  <si>
    <t>平成１６年</t>
  </si>
  <si>
    <t>平成１７年</t>
  </si>
  <si>
    <t>平成8年</t>
  </si>
  <si>
    <t>平成9年</t>
  </si>
  <si>
    <t>平成10年</t>
  </si>
  <si>
    <t>平成11年</t>
  </si>
  <si>
    <t>平成12年</t>
  </si>
  <si>
    <t>平成13年</t>
  </si>
  <si>
    <t>平成１４年</t>
  </si>
  <si>
    <t>平成１５年</t>
  </si>
  <si>
    <t>平成16年</t>
  </si>
  <si>
    <t>平成17年</t>
  </si>
  <si>
    <t>保管残高</t>
  </si>
  <si>
    <t>所管面積</t>
  </si>
  <si>
    <t>平成１８年</t>
  </si>
  <si>
    <t>平成１７年</t>
  </si>
  <si>
    <t>平成１８年</t>
  </si>
  <si>
    <t>平成１7年</t>
  </si>
  <si>
    <t>平成１７年</t>
  </si>
  <si>
    <t>平成１６年</t>
  </si>
  <si>
    <t>１月</t>
  </si>
  <si>
    <t>２月</t>
  </si>
  <si>
    <t>３月</t>
  </si>
  <si>
    <t>平成１４年</t>
  </si>
  <si>
    <t>平成１５年</t>
  </si>
  <si>
    <t>平成１６年</t>
  </si>
  <si>
    <t>平成１７年</t>
  </si>
  <si>
    <t>平成１８年</t>
  </si>
  <si>
    <t>平成１６年</t>
  </si>
  <si>
    <t>平成１７年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</si>
  <si>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</si>
  <si>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</si>
  <si>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</si>
  <si>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</si>
  <si>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</si>
  <si>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</si>
  <si>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</si>
  <si>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</si>
  <si>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</si>
  <si>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</si>
  <si>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</si>
  <si>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</si>
  <si>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</si>
  <si>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</si>
  <si>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</si>
  <si>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</si>
  <si>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</si>
  <si>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</si>
  <si>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</si>
  <si>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</si>
  <si>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</si>
  <si>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</si>
  <si>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平成18年7月</t>
  </si>
  <si>
    <t>4，942　㎡</t>
  </si>
  <si>
    <r>
      <t>119，383 m</t>
    </r>
    <r>
      <rPr>
        <sz val="8"/>
        <rFont val="ＭＳ Ｐゴシック"/>
        <family val="3"/>
      </rPr>
      <t>3</t>
    </r>
  </si>
  <si>
    <t>6，874 ㎡</t>
  </si>
  <si>
    <r>
      <t>　　　　　　　　　　　　　　　　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</si>
  <si>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雑品</t>
  </si>
  <si>
    <t>４０品目合計</t>
  </si>
  <si>
    <t>平成18年</t>
  </si>
  <si>
    <t>その他の織物</t>
  </si>
  <si>
    <t>　　　　　　　　　　　　平成１８年7月末上位１０品目保管残高（県合計）　　　　　　　　　　静岡県倉庫協会</t>
  </si>
  <si>
    <t>麦</t>
  </si>
  <si>
    <t>飲料</t>
  </si>
  <si>
    <t>米</t>
  </si>
  <si>
    <t>非鉄金属</t>
  </si>
  <si>
    <t>電気機械</t>
  </si>
  <si>
    <t>化学肥料</t>
  </si>
  <si>
    <t>缶詰・びん詰</t>
  </si>
  <si>
    <t>豆</t>
  </si>
  <si>
    <t>合成樹脂</t>
  </si>
  <si>
    <t>鉄鋼</t>
  </si>
  <si>
    <t>紙・パルプ</t>
  </si>
  <si>
    <t>その他の織物</t>
  </si>
  <si>
    <t>その他の機械</t>
  </si>
  <si>
    <t>9，531 ㎡</t>
  </si>
  <si>
    <t>（平成１8年　7月分倉庫統計）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</si>
</sst>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15.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11.25"/>
      <name val="ＭＳ Ｐゴシック"/>
      <family val="3"/>
    </font>
    <font>
      <sz val="11"/>
      <color indexed="1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21.75"/>
      <name val="ＭＳ Ｐゴシック"/>
      <family val="3"/>
    </font>
    <font>
      <sz val="21.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38" fontId="0" fillId="0" borderId="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0" fontId="0" fillId="4" borderId="0" xfId="0" applyFill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7" xfId="0" applyNumberFormat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38" fontId="34" fillId="0" borderId="1" xfId="16" applyFont="1" applyBorder="1" applyAlignment="1">
      <alignment/>
    </xf>
    <xf numFmtId="0" fontId="34" fillId="0" borderId="1" xfId="0" applyFont="1" applyFill="1" applyBorder="1" applyAlignment="1">
      <alignment/>
    </xf>
    <xf numFmtId="38" fontId="34" fillId="0" borderId="1" xfId="16" applyFont="1" applyFill="1" applyBorder="1" applyAlignment="1">
      <alignment/>
    </xf>
    <xf numFmtId="0" fontId="35" fillId="0" borderId="0" xfId="0" applyFont="1" applyAlignment="1">
      <alignment/>
    </xf>
    <xf numFmtId="38" fontId="35" fillId="0" borderId="1" xfId="16" applyFont="1" applyBorder="1" applyAlignment="1">
      <alignment/>
    </xf>
    <xf numFmtId="38" fontId="35" fillId="0" borderId="12" xfId="16" applyFont="1" applyBorder="1" applyAlignment="1">
      <alignment/>
    </xf>
    <xf numFmtId="38" fontId="35" fillId="0" borderId="0" xfId="16" applyFont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34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38" fontId="34" fillId="0" borderId="12" xfId="16" applyFont="1" applyFill="1" applyBorder="1" applyAlignment="1">
      <alignment/>
    </xf>
    <xf numFmtId="38" fontId="34" fillId="0" borderId="16" xfId="16" applyFont="1" applyFill="1" applyBorder="1" applyAlignment="1">
      <alignment/>
    </xf>
    <xf numFmtId="38" fontId="34" fillId="0" borderId="12" xfId="16" applyFont="1" applyBorder="1" applyAlignment="1">
      <alignment/>
    </xf>
    <xf numFmtId="38" fontId="35" fillId="0" borderId="16" xfId="16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5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4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8" fontId="34" fillId="0" borderId="2" xfId="16" applyFont="1" applyFill="1" applyBorder="1" applyAlignment="1">
      <alignment/>
    </xf>
    <xf numFmtId="0" fontId="0" fillId="0" borderId="31" xfId="0" applyBorder="1" applyAlignment="1">
      <alignment horizontal="center"/>
    </xf>
    <xf numFmtId="38" fontId="0" fillId="0" borderId="32" xfId="16" applyBorder="1" applyAlignment="1">
      <alignment/>
    </xf>
    <xf numFmtId="0" fontId="18" fillId="0" borderId="31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38" fontId="35" fillId="0" borderId="2" xfId="16" applyFont="1" applyBorder="1" applyAlignment="1">
      <alignment/>
    </xf>
    <xf numFmtId="38" fontId="35" fillId="0" borderId="32" xfId="16" applyFont="1" applyBorder="1" applyAlignment="1">
      <alignment/>
    </xf>
    <xf numFmtId="0" fontId="38" fillId="0" borderId="0" xfId="0" applyFont="1" applyAlignment="1">
      <alignment/>
    </xf>
    <xf numFmtId="38" fontId="38" fillId="0" borderId="1" xfId="16" applyFont="1" applyFill="1" applyBorder="1" applyAlignment="1">
      <alignment/>
    </xf>
    <xf numFmtId="38" fontId="38" fillId="0" borderId="12" xfId="16" applyFont="1" applyFill="1" applyBorder="1" applyAlignment="1">
      <alignment/>
    </xf>
    <xf numFmtId="38" fontId="0" fillId="0" borderId="0" xfId="16" applyFont="1" applyFill="1" applyAlignment="1">
      <alignment/>
    </xf>
    <xf numFmtId="0" fontId="0" fillId="7" borderId="0" xfId="0" applyFill="1" applyAlignment="1">
      <alignment/>
    </xf>
    <xf numFmtId="38" fontId="0" fillId="5" borderId="33" xfId="0" applyNumberFormat="1" applyFill="1" applyBorder="1" applyAlignment="1">
      <alignment/>
    </xf>
    <xf numFmtId="38" fontId="0" fillId="5" borderId="6" xfId="0" applyNumberFormat="1" applyFill="1" applyBorder="1" applyAlignment="1">
      <alignment/>
    </xf>
    <xf numFmtId="38" fontId="0" fillId="0" borderId="34" xfId="0" applyNumberFormat="1" applyBorder="1" applyAlignment="1">
      <alignment/>
    </xf>
    <xf numFmtId="38" fontId="0" fillId="0" borderId="34" xfId="0" applyNumberFormat="1" applyFont="1" applyBorder="1" applyAlignment="1">
      <alignment/>
    </xf>
    <xf numFmtId="38" fontId="2" fillId="0" borderId="34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5" xfId="0" applyBorder="1" applyAlignment="1">
      <alignment/>
    </xf>
    <xf numFmtId="38" fontId="0" fillId="0" borderId="35" xfId="16" applyBorder="1" applyAlignment="1">
      <alignment/>
    </xf>
    <xf numFmtId="181" fontId="0" fillId="3" borderId="36" xfId="0" applyNumberFormat="1" applyFill="1" applyBorder="1" applyAlignment="1">
      <alignment/>
    </xf>
    <xf numFmtId="38" fontId="0" fillId="3" borderId="36" xfId="16" applyFill="1" applyBorder="1" applyAlignment="1">
      <alignment/>
    </xf>
    <xf numFmtId="38" fontId="0" fillId="3" borderId="36" xfId="16" applyFill="1" applyBorder="1" applyAlignment="1">
      <alignment/>
    </xf>
    <xf numFmtId="0" fontId="0" fillId="8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7" xfId="0" applyBorder="1" applyAlignment="1">
      <alignment/>
    </xf>
    <xf numFmtId="38" fontId="0" fillId="5" borderId="1" xfId="16" applyFill="1" applyBorder="1" applyAlignment="1">
      <alignment/>
    </xf>
    <xf numFmtId="0" fontId="0" fillId="2" borderId="1" xfId="0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2" xfId="0" applyNumberFormat="1" applyFill="1" applyBorder="1" applyAlignment="1">
      <alignment/>
    </xf>
    <xf numFmtId="38" fontId="0" fillId="3" borderId="1" xfId="16" applyFill="1" applyBorder="1" applyAlignment="1">
      <alignment/>
    </xf>
    <xf numFmtId="38" fontId="0" fillId="9" borderId="0" xfId="0" applyNumberFormat="1" applyFill="1" applyAlignment="1">
      <alignment/>
    </xf>
    <xf numFmtId="38" fontId="0" fillId="9" borderId="1" xfId="0" applyNumberFormat="1" applyFill="1" applyBorder="1" applyAlignment="1">
      <alignment/>
    </xf>
    <xf numFmtId="0" fontId="34" fillId="8" borderId="1" xfId="0" applyFont="1" applyFill="1" applyBorder="1" applyAlignment="1">
      <alignment/>
    </xf>
    <xf numFmtId="38" fontId="0" fillId="8" borderId="0" xfId="0" applyNumberFormat="1" applyFill="1" applyBorder="1" applyAlignment="1">
      <alignment/>
    </xf>
    <xf numFmtId="0" fontId="39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4" fillId="2" borderId="1" xfId="0" applyFont="1" applyFill="1" applyBorder="1" applyAlignment="1">
      <alignment/>
    </xf>
    <xf numFmtId="38" fontId="0" fillId="8" borderId="2" xfId="16" applyFill="1" applyBorder="1" applyAlignment="1">
      <alignment/>
    </xf>
    <xf numFmtId="38" fontId="0" fillId="0" borderId="33" xfId="0" applyNumberFormat="1" applyFill="1" applyBorder="1" applyAlignment="1">
      <alignment/>
    </xf>
    <xf numFmtId="0" fontId="0" fillId="0" borderId="33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9" borderId="34" xfId="16" applyFont="1" applyFill="1" applyBorder="1" applyAlignment="1">
      <alignment/>
    </xf>
    <xf numFmtId="38" fontId="2" fillId="9" borderId="6" xfId="16" applyFont="1" applyFill="1" applyBorder="1" applyAlignment="1">
      <alignment/>
    </xf>
    <xf numFmtId="38" fontId="0" fillId="6" borderId="34" xfId="0" applyNumberFormat="1" applyFill="1" applyBorder="1" applyAlignment="1">
      <alignment/>
    </xf>
    <xf numFmtId="38" fontId="0" fillId="6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0" fontId="11" fillId="6" borderId="0" xfId="0" applyFont="1" applyFill="1" applyAlignment="1">
      <alignment/>
    </xf>
    <xf numFmtId="0" fontId="0" fillId="2" borderId="0" xfId="0" applyFill="1" applyBorder="1" applyAlignment="1">
      <alignment/>
    </xf>
    <xf numFmtId="0" fontId="34" fillId="0" borderId="0" xfId="0" applyFont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5" xfId="0" applyFont="1" applyBorder="1" applyAlignment="1">
      <alignment/>
    </xf>
    <xf numFmtId="38" fontId="0" fillId="0" borderId="35" xfId="16" applyBorder="1" applyAlignment="1">
      <alignment/>
    </xf>
    <xf numFmtId="178" fontId="2" fillId="0" borderId="35" xfId="0" applyNumberFormat="1" applyFont="1" applyBorder="1" applyAlignment="1">
      <alignment/>
    </xf>
    <xf numFmtId="179" fontId="2" fillId="0" borderId="35" xfId="0" applyNumberFormat="1" applyFont="1" applyBorder="1" applyAlignment="1">
      <alignment/>
    </xf>
    <xf numFmtId="0" fontId="0" fillId="0" borderId="31" xfId="0" applyBorder="1" applyAlignment="1">
      <alignment/>
    </xf>
    <xf numFmtId="38" fontId="0" fillId="0" borderId="35" xfId="0" applyNumberFormat="1" applyBorder="1" applyAlignment="1">
      <alignment/>
    </xf>
    <xf numFmtId="0" fontId="14" fillId="0" borderId="34" xfId="0" applyFont="1" applyBorder="1" applyAlignment="1">
      <alignment horizontal="center"/>
    </xf>
    <xf numFmtId="178" fontId="0" fillId="0" borderId="35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4" borderId="1" xfId="0" applyNumberFormat="1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3" borderId="0" xfId="0" applyFill="1" applyBorder="1" applyAlignment="1">
      <alignment/>
    </xf>
    <xf numFmtId="181" fontId="0" fillId="3" borderId="0" xfId="16" applyNumberFormat="1" applyFill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/>
    </xf>
    <xf numFmtId="38" fontId="41" fillId="0" borderId="1" xfId="16" applyFont="1" applyBorder="1" applyAlignment="1">
      <alignment/>
    </xf>
    <xf numFmtId="38" fontId="41" fillId="0" borderId="12" xfId="16" applyFont="1" applyBorder="1" applyAlignment="1">
      <alignment/>
    </xf>
    <xf numFmtId="38" fontId="41" fillId="0" borderId="0" xfId="16" applyFont="1" applyAlignment="1">
      <alignment/>
    </xf>
    <xf numFmtId="178" fontId="0" fillId="0" borderId="35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2" borderId="35" xfId="0" applyFill="1" applyBorder="1" applyAlignment="1">
      <alignment/>
    </xf>
    <xf numFmtId="0" fontId="0" fillId="3" borderId="1" xfId="0" applyFill="1" applyBorder="1" applyAlignment="1">
      <alignment horizontal="center"/>
    </xf>
    <xf numFmtId="38" fontId="42" fillId="2" borderId="4" xfId="16" applyFont="1" applyFill="1" applyBorder="1" applyAlignment="1">
      <alignment/>
    </xf>
    <xf numFmtId="38" fontId="42" fillId="2" borderId="9" xfId="16" applyFont="1" applyFill="1" applyBorder="1" applyAlignment="1">
      <alignment/>
    </xf>
    <xf numFmtId="38" fontId="42" fillId="2" borderId="5" xfId="16" applyFont="1" applyFill="1" applyBorder="1" applyAlignment="1">
      <alignment/>
    </xf>
    <xf numFmtId="0" fontId="43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38" fontId="0" fillId="0" borderId="2" xfId="16" applyFill="1" applyBorder="1" applyAlignment="1">
      <alignment/>
    </xf>
    <xf numFmtId="0" fontId="35" fillId="0" borderId="1" xfId="0" applyFont="1" applyBorder="1" applyAlignment="1">
      <alignment/>
    </xf>
    <xf numFmtId="38" fontId="42" fillId="2" borderId="1" xfId="16" applyFont="1" applyFill="1" applyBorder="1" applyAlignment="1">
      <alignment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50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14" fillId="0" borderId="3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3" fillId="0" borderId="14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distributed"/>
    </xf>
    <xf numFmtId="0" fontId="53" fillId="0" borderId="30" xfId="0" applyFont="1" applyBorder="1" applyAlignment="1">
      <alignment/>
    </xf>
    <xf numFmtId="0" fontId="53" fillId="0" borderId="0" xfId="0" applyFont="1" applyAlignment="1">
      <alignment/>
    </xf>
    <xf numFmtId="58" fontId="55" fillId="0" borderId="14" xfId="0" applyNumberFormat="1" applyFont="1" applyBorder="1" applyAlignment="1">
      <alignment/>
    </xf>
    <xf numFmtId="58" fontId="55" fillId="0" borderId="0" xfId="0" applyNumberFormat="1" applyFont="1" applyBorder="1" applyAlignment="1">
      <alignment/>
    </xf>
    <xf numFmtId="58" fontId="55" fillId="0" borderId="30" xfId="0" applyNumberFormat="1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30" xfId="0" applyFont="1" applyBorder="1" applyAlignment="1">
      <alignment/>
    </xf>
    <xf numFmtId="0" fontId="53" fillId="0" borderId="0" xfId="0" applyFont="1" applyFill="1" applyBorder="1" applyAlignment="1">
      <alignment horizontal="left"/>
    </xf>
    <xf numFmtId="0" fontId="53" fillId="0" borderId="14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30" xfId="0" applyFont="1" applyBorder="1" applyAlignment="1">
      <alignment/>
    </xf>
    <xf numFmtId="0" fontId="53" fillId="0" borderId="0" xfId="0" applyFont="1" applyFill="1" applyAlignment="1">
      <alignment horizontal="left"/>
    </xf>
    <xf numFmtId="58" fontId="55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50" fillId="0" borderId="5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3" fillId="6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8" borderId="0" xfId="0" applyFont="1" applyFill="1" applyBorder="1" applyAlignment="1">
      <alignment horizontal="center"/>
    </xf>
    <xf numFmtId="0" fontId="53" fillId="3" borderId="0" xfId="0" applyFont="1" applyFill="1" applyBorder="1" applyAlignment="1">
      <alignment horizontal="center"/>
    </xf>
    <xf numFmtId="0" fontId="53" fillId="7" borderId="0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0" fontId="53" fillId="10" borderId="0" xfId="0" applyFont="1" applyFill="1" applyBorder="1" applyAlignment="1">
      <alignment horizontal="center"/>
    </xf>
    <xf numFmtId="0" fontId="53" fillId="11" borderId="0" xfId="0" applyFont="1" applyFill="1" applyBorder="1" applyAlignment="1">
      <alignment horizontal="center"/>
    </xf>
    <xf numFmtId="0" fontId="53" fillId="12" borderId="0" xfId="0" applyFont="1" applyFill="1" applyBorder="1" applyAlignment="1">
      <alignment horizontal="center"/>
    </xf>
    <xf numFmtId="0" fontId="53" fillId="13" borderId="0" xfId="0" applyFont="1" applyFill="1" applyBorder="1" applyAlignment="1">
      <alignment horizontal="center"/>
    </xf>
    <xf numFmtId="0" fontId="53" fillId="5" borderId="0" xfId="0" applyFont="1" applyFill="1" applyBorder="1" applyAlignment="1">
      <alignment horizontal="center"/>
    </xf>
    <xf numFmtId="0" fontId="53" fillId="14" borderId="0" xfId="0" applyFont="1" applyFill="1" applyBorder="1" applyAlignment="1">
      <alignment horizontal="center"/>
    </xf>
    <xf numFmtId="58" fontId="55" fillId="0" borderId="0" xfId="0" applyNumberFormat="1" applyFont="1" applyBorder="1" applyAlignment="1">
      <alignment horizontal="center"/>
    </xf>
    <xf numFmtId="0" fontId="56" fillId="15" borderId="0" xfId="0" applyFont="1" applyFill="1" applyBorder="1" applyAlignment="1">
      <alignment horizontal="center"/>
    </xf>
    <xf numFmtId="0" fontId="53" fillId="16" borderId="0" xfId="0" applyFont="1" applyFill="1" applyBorder="1" applyAlignment="1">
      <alignment horizontal="center"/>
    </xf>
    <xf numFmtId="0" fontId="53" fillId="4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17" borderId="0" xfId="0" applyFont="1" applyFill="1" applyBorder="1" applyAlignment="1">
      <alignment horizontal="center"/>
    </xf>
    <xf numFmtId="0" fontId="56" fillId="18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6" fillId="19" borderId="0" xfId="0" applyFont="1" applyFill="1" applyBorder="1" applyAlignment="1">
      <alignment horizontal="center"/>
    </xf>
    <xf numFmtId="0" fontId="53" fillId="0" borderId="9" xfId="0" applyFont="1" applyBorder="1" applyAlignment="1">
      <alignment/>
    </xf>
    <xf numFmtId="0" fontId="53" fillId="0" borderId="38" xfId="0" applyFont="1" applyBorder="1" applyAlignment="1">
      <alignment horizontal="center"/>
    </xf>
    <xf numFmtId="0" fontId="53" fillId="0" borderId="38" xfId="0" applyFont="1" applyBorder="1" applyAlignment="1">
      <alignment horizontal="left"/>
    </xf>
    <xf numFmtId="0" fontId="53" fillId="0" borderId="38" xfId="0" applyFont="1" applyBorder="1" applyAlignment="1">
      <alignment/>
    </xf>
    <xf numFmtId="0" fontId="53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50" fillId="0" borderId="0" xfId="0" applyFont="1" applyFill="1" applyBorder="1" applyAlignment="1">
      <alignment horizontal="left" vertical="top"/>
    </xf>
    <xf numFmtId="0" fontId="57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vertical="top"/>
    </xf>
    <xf numFmtId="0" fontId="54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6" borderId="35" xfId="0" applyNumberFormat="1" applyFill="1" applyBorder="1" applyAlignment="1">
      <alignment/>
    </xf>
    <xf numFmtId="0" fontId="0" fillId="6" borderId="35" xfId="0" applyFill="1" applyBorder="1" applyAlignment="1">
      <alignment/>
    </xf>
    <xf numFmtId="38" fontId="0" fillId="0" borderId="10" xfId="16" applyFont="1" applyFill="1" applyBorder="1" applyAlignment="1">
      <alignment/>
    </xf>
    <xf numFmtId="38" fontId="0" fillId="0" borderId="11" xfId="16" applyFill="1" applyBorder="1" applyAlignment="1">
      <alignment/>
    </xf>
    <xf numFmtId="0" fontId="0" fillId="0" borderId="16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6" xfId="0" applyFont="1" applyBorder="1" applyAlignment="1">
      <alignment/>
    </xf>
    <xf numFmtId="38" fontId="0" fillId="0" borderId="30" xfId="16" applyBorder="1" applyAlignment="1">
      <alignment/>
    </xf>
    <xf numFmtId="0" fontId="0" fillId="0" borderId="16" xfId="0" applyFont="1" applyFill="1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52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平成18年7月所管面積（1～3類）と保管残高の推移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1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'1・面積'!$A$33</c:f>
              <c:strCache>
                <c:ptCount val="1"/>
                <c:pt idx="0">
                  <c:v>保管残高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'1・面積'!$B$32:$L$32</c:f>
              <c:strCache/>
            </c:strRef>
          </c:cat>
          <c:val>
            <c:numRef>
              <c:f>'1・面積'!$B$33:$L$33</c:f>
              <c:numCache/>
            </c:numRef>
          </c:val>
          <c:smooth val="0"/>
        </c:ser>
        <c:ser>
          <c:idx val="1"/>
          <c:order val="1"/>
          <c:tx>
            <c:strRef>
              <c:f>'1・面積'!$A$34</c:f>
              <c:strCache>
                <c:ptCount val="1"/>
                <c:pt idx="0">
                  <c:v>所管面積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'1・面積'!$B$32:$L$32</c:f>
              <c:strCache/>
            </c:strRef>
          </c:cat>
          <c:val>
            <c:numRef>
              <c:f>'1・面積'!$B$34:$L$34</c:f>
              <c:numCache/>
            </c:numRef>
          </c:val>
          <c:smooth val="0"/>
        </c:ser>
        <c:marker val="1"/>
        <c:axId val="49987674"/>
        <c:axId val="47235883"/>
      </c:lineChart>
      <c:catAx>
        <c:axId val="499876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35883"/>
        <c:crosses val="autoZero"/>
        <c:auto val="1"/>
        <c:lblOffset val="100"/>
        <c:noMultiLvlLbl val="0"/>
      </c:catAx>
      <c:valAx>
        <c:axId val="47235883"/>
        <c:scaling>
          <c:orientation val="minMax"/>
          <c:max val="21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876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東部支部平成１8年7月入庫高上位１０品目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46093878"/>
        <c:axId val="12191719"/>
      </c:barChart>
      <c:catAx>
        <c:axId val="46093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91719"/>
        <c:crosses val="autoZero"/>
        <c:auto val="1"/>
        <c:lblOffset val="100"/>
        <c:noMultiLvlLbl val="0"/>
      </c:catAx>
      <c:valAx>
        <c:axId val="12191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93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8"/>
          <c:y val="0.339"/>
          <c:w val="0.10425"/>
          <c:h val="0.08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2616608"/>
        <c:axId val="48005153"/>
      </c:bar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05153"/>
        <c:crosses val="autoZero"/>
        <c:auto val="1"/>
        <c:lblOffset val="100"/>
        <c:noMultiLvlLbl val="0"/>
      </c:catAx>
      <c:valAx>
        <c:axId val="48005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6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225"/>
          <c:y val="0.19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清水支部平成１8年7月入庫高上位１０品目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29393194"/>
        <c:axId val="63212155"/>
      </c:bar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12155"/>
        <c:crosses val="autoZero"/>
        <c:auto val="1"/>
        <c:lblOffset val="100"/>
        <c:noMultiLvlLbl val="0"/>
      </c:catAx>
      <c:valAx>
        <c:axId val="63212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93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75"/>
          <c:y val="0.16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2038484"/>
        <c:axId val="19910901"/>
      </c:bar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0901"/>
        <c:crosses val="autoZero"/>
        <c:auto val="1"/>
        <c:lblOffset val="100"/>
        <c:noMultiLvlLbl val="0"/>
      </c:catAx>
      <c:valAx>
        <c:axId val="199109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38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8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駿遠支部平成１8年7月入庫高上位１０品目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44980382"/>
        <c:axId val="2170255"/>
      </c:barChart>
      <c:catAx>
        <c:axId val="44980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0255"/>
        <c:crosses val="autoZero"/>
        <c:auto val="1"/>
        <c:lblOffset val="100"/>
        <c:noMultiLvlLbl val="0"/>
      </c:catAx>
      <c:valAx>
        <c:axId val="2170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80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75"/>
          <c:y val="0.176"/>
          <c:w val="0.09675"/>
          <c:h val="0.10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西部支部平成１8年7月入庫高上位１０品目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/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/>
            </c:numRef>
          </c:val>
        </c:ser>
        <c:axId val="19532296"/>
        <c:axId val="41572937"/>
      </c:barChart>
      <c:catAx>
        <c:axId val="19532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72937"/>
        <c:crosses val="autoZero"/>
        <c:auto val="1"/>
        <c:lblOffset val="100"/>
        <c:noMultiLvlLbl val="0"/>
      </c:catAx>
      <c:valAx>
        <c:axId val="41572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2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75"/>
          <c:y val="0.123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平成1８年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38612114"/>
        <c:axId val="11964707"/>
      </c:bar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64707"/>
        <c:crosses val="autoZero"/>
        <c:auto val="1"/>
        <c:lblOffset val="100"/>
        <c:noMultiLvlLbl val="0"/>
      </c:catAx>
      <c:valAx>
        <c:axId val="119647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2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"/>
          <c:y val="0.0532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平成１7年7月保管残高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825"/>
          <c:w val="0.9775"/>
          <c:h val="0.773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CCFFFF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平成１8年7月保管残高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6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東部支部平成１8年7月保管残高上位１０品目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40573500"/>
        <c:axId val="29617181"/>
      </c:barChart>
      <c:catAx>
        <c:axId val="40573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17181"/>
        <c:crosses val="autoZero"/>
        <c:auto val="1"/>
        <c:lblOffset val="100"/>
        <c:noMultiLvlLbl val="0"/>
      </c:catAx>
      <c:valAx>
        <c:axId val="29617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73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12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富士支部平成１8年7月保管残高上位１０品目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75"/>
          <c:w val="1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5228038"/>
        <c:axId val="50181431"/>
      </c:barChart>
      <c:catAx>
        <c:axId val="65228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1431"/>
        <c:crosses val="autoZero"/>
        <c:auto val="1"/>
        <c:lblOffset val="100"/>
        <c:noMultiLvlLbl val="0"/>
      </c:catAx>
      <c:valAx>
        <c:axId val="50181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28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清水支部平成18年7月保管残高上位１０品目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48979696"/>
        <c:axId val="38164081"/>
      </c:barChart>
      <c:catAx>
        <c:axId val="48979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64081"/>
        <c:crosses val="autoZero"/>
        <c:auto val="1"/>
        <c:lblOffset val="100"/>
        <c:noMultiLvlLbl val="0"/>
      </c:catAx>
      <c:valAx>
        <c:axId val="381640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79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"/>
          <c:y val="0.13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静岡支部平成１8年7月保管残高上位１０品目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7932410"/>
        <c:axId val="4282827"/>
      </c:barChart>
      <c:catAx>
        <c:axId val="7932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2827"/>
        <c:crosses val="autoZero"/>
        <c:auto val="1"/>
        <c:lblOffset val="100"/>
        <c:noMultiLvlLbl val="0"/>
      </c:catAx>
      <c:valAx>
        <c:axId val="42828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32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475"/>
          <c:y val="0.2705"/>
          <c:w val="0.09175"/>
          <c:h val="0.1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駿遠支部平成18年7月保管残高上位１０品目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38545444"/>
        <c:axId val="11364677"/>
      </c:barChart>
      <c:catAx>
        <c:axId val="38545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64677"/>
        <c:crosses val="autoZero"/>
        <c:auto val="1"/>
        <c:lblOffset val="100"/>
        <c:noMultiLvlLbl val="0"/>
      </c:catAx>
      <c:valAx>
        <c:axId val="113646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45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西部支部平成18年7月保管残高上位１０品目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173230"/>
        <c:axId val="48123615"/>
      </c:barChart>
      <c:catAx>
        <c:axId val="35173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23615"/>
        <c:crosses val="autoZero"/>
        <c:auto val="1"/>
        <c:lblOffset val="100"/>
        <c:noMultiLvlLbl val="0"/>
      </c:catAx>
      <c:valAx>
        <c:axId val="481236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73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25"/>
          <c:y val="0.13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997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'12・東部推移'!$A$17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'12・東部推移'!$B$17:$M$17</c:f>
              <c:numCache/>
            </c:numRef>
          </c:val>
          <c:smooth val="0"/>
        </c:ser>
        <c:ser>
          <c:idx val="1"/>
          <c:order val="1"/>
          <c:tx>
            <c:strRef>
              <c:f>'12・東部推移'!$A$18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'12・東部推移'!$B$18:$M$18</c:f>
              <c:numCache/>
            </c:numRef>
          </c:val>
          <c:smooth val="0"/>
        </c:ser>
        <c:ser>
          <c:idx val="2"/>
          <c:order val="2"/>
          <c:tx>
            <c:strRef>
              <c:f>'12・東部推移'!$A$19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'12・東部推移'!$B$19:$M$19</c:f>
              <c:numCache/>
            </c:numRef>
          </c:val>
          <c:smooth val="0"/>
        </c:ser>
        <c:ser>
          <c:idx val="3"/>
          <c:order val="3"/>
          <c:tx>
            <c:strRef>
              <c:f>'12・東部推移'!$A$20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'12・東部推移'!$B$20:$M$20</c:f>
              <c:numCache/>
            </c:numRef>
          </c:val>
          <c:smooth val="0"/>
        </c:ser>
        <c:ser>
          <c:idx val="4"/>
          <c:order val="4"/>
          <c:tx>
            <c:strRef>
              <c:f>'12・東部推移'!$A$21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'12・東部推移'!$B$16:$M$16</c:f>
              <c:strCache/>
            </c:strRef>
          </c:cat>
          <c:val>
            <c:numRef>
              <c:f>'12・東部推移'!$B$21:$M$21</c:f>
              <c:numCache/>
            </c:numRef>
          </c:val>
          <c:smooth val="0"/>
        </c:ser>
        <c:marker val="1"/>
        <c:axId val="30459352"/>
        <c:axId val="5698713"/>
      </c:lineChart>
      <c:catAx>
        <c:axId val="304593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8713"/>
        <c:crosses val="autoZero"/>
        <c:auto val="1"/>
        <c:lblOffset val="100"/>
        <c:noMultiLvlLbl val="0"/>
      </c:catAx>
      <c:valAx>
        <c:axId val="5698713"/>
        <c:scaling>
          <c:orientation val="minMax"/>
          <c:max val="12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93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'12・東部推移'!$A$42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'12・東部推移'!$A$46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'12・東部推移'!$B$41:$M$41</c:f>
              <c:strCache/>
            </c:strRef>
          </c:cat>
          <c:val>
            <c:numRef>
              <c:f>'12・東部推移'!$B$46:$M$46</c:f>
              <c:numCache/>
            </c:numRef>
          </c:val>
          <c:smooth val="0"/>
        </c:ser>
        <c:marker val="1"/>
        <c:axId val="51288418"/>
        <c:axId val="58942579"/>
      </c:lineChart>
      <c:catAx>
        <c:axId val="512884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42579"/>
        <c:crosses val="autoZero"/>
        <c:auto val="1"/>
        <c:lblOffset val="100"/>
        <c:noMultiLvlLbl val="0"/>
      </c:catAx>
      <c:valAx>
        <c:axId val="58942579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884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125"/>
          <c:w val="0.996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'12・東部推移'!$A$66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'12・東部推移'!$A$67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'12・東部推移'!$A$68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'12・東部推移'!$A$69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'12・東部推移'!$A$70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'12・東部推移'!$B$65:$M$65</c:f>
              <c:strCache/>
            </c:strRef>
          </c:cat>
          <c:val>
            <c:numRef>
              <c:f>'12・東部推移'!$B$70:$M$70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721164"/>
        <c:axId val="9619565"/>
      </c:lineChart>
      <c:catAx>
        <c:axId val="607211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9565"/>
        <c:crosses val="autoZero"/>
        <c:auto val="1"/>
        <c:lblOffset val="100"/>
        <c:noMultiLvlLbl val="0"/>
      </c:catAx>
      <c:valAx>
        <c:axId val="9619565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211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6"/>
          <c:w val="0.988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19467222"/>
        <c:axId val="40987271"/>
      </c:lineChart>
      <c:catAx>
        <c:axId val="194672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87271"/>
        <c:crosses val="autoZero"/>
        <c:auto val="1"/>
        <c:lblOffset val="100"/>
        <c:noMultiLvlLbl val="0"/>
      </c:catAx>
      <c:valAx>
        <c:axId val="40987271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672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33341120"/>
        <c:axId val="31634625"/>
      </c:lineChart>
      <c:catAx>
        <c:axId val="333411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34625"/>
        <c:crosses val="autoZero"/>
        <c:auto val="1"/>
        <c:lblOffset val="100"/>
        <c:noMultiLvlLbl val="0"/>
      </c:catAx>
      <c:valAx>
        <c:axId val="31634625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411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平成1８年７月倉庫使用状況(1～3類）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22469764"/>
        <c:axId val="901285"/>
      </c:bar3DChart>
      <c:catAx>
        <c:axId val="22469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285"/>
        <c:crosses val="autoZero"/>
        <c:auto val="1"/>
        <c:lblOffset val="100"/>
        <c:noMultiLvlLbl val="0"/>
      </c:catAx>
      <c:valAx>
        <c:axId val="9012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69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276170"/>
        <c:axId val="12267803"/>
      </c:lineChart>
      <c:catAx>
        <c:axId val="162761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7803"/>
        <c:crosses val="autoZero"/>
        <c:auto val="1"/>
        <c:lblOffset val="100"/>
        <c:noMultiLvlLbl val="0"/>
      </c:catAx>
      <c:valAx>
        <c:axId val="12267803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761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43301364"/>
        <c:axId val="54167957"/>
      </c:lineChart>
      <c:catAx>
        <c:axId val="433013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7957"/>
        <c:crosses val="autoZero"/>
        <c:auto val="1"/>
        <c:lblOffset val="100"/>
        <c:noMultiLvlLbl val="0"/>
      </c:catAx>
      <c:valAx>
        <c:axId val="54167957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013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17749566"/>
        <c:axId val="25528367"/>
      </c:lineChart>
      <c:catAx>
        <c:axId val="177495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28367"/>
        <c:crosses val="autoZero"/>
        <c:auto val="1"/>
        <c:lblOffset val="100"/>
        <c:noMultiLvlLbl val="0"/>
      </c:catAx>
      <c:valAx>
        <c:axId val="25528367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495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/>
            </c:numRef>
          </c:val>
          <c:smooth val="0"/>
        </c:ser>
        <c:axId val="28428712"/>
        <c:axId val="54531817"/>
      </c:lineChart>
      <c:catAx>
        <c:axId val="284287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1817"/>
        <c:crosses val="autoZero"/>
        <c:auto val="1"/>
        <c:lblOffset val="100"/>
        <c:noMultiLvlLbl val="0"/>
      </c:catAx>
      <c:valAx>
        <c:axId val="54531817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287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'15・静岡推移'!$B$24:$M$24</c:f>
              <c:strCache/>
            </c:strRef>
          </c:cat>
          <c:val>
            <c:numRef>
              <c:f>'15・静岡推移'!$B$29:$M$29</c:f>
              <c:numCache/>
            </c:numRef>
          </c:val>
          <c:smooth val="0"/>
        </c:ser>
        <c:marker val="1"/>
        <c:axId val="21024306"/>
        <c:axId val="55001027"/>
      </c:lineChart>
      <c:catAx>
        <c:axId val="210243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01027"/>
        <c:crosses val="autoZero"/>
        <c:auto val="1"/>
        <c:lblOffset val="100"/>
        <c:noMultiLvlLbl val="0"/>
      </c:catAx>
      <c:valAx>
        <c:axId val="55001027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2430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77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'15・静岡推移'!$B$53:$M$53</c:f>
              <c:strCache/>
            </c:strRef>
          </c:cat>
          <c:val>
            <c:numRef>
              <c:f>'15・静岡推移'!$B$58:$M$58</c:f>
              <c:numCache/>
            </c:numRef>
          </c:val>
          <c:smooth val="0"/>
        </c:ser>
        <c:marker val="1"/>
        <c:axId val="25247196"/>
        <c:axId val="25898173"/>
      </c:lineChart>
      <c:catAx>
        <c:axId val="252471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98173"/>
        <c:crosses val="autoZero"/>
        <c:auto val="1"/>
        <c:lblOffset val="100"/>
        <c:noMultiLvlLbl val="0"/>
      </c:catAx>
      <c:valAx>
        <c:axId val="25898173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4719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575"/>
          <c:w val="0.976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'15・静岡推移'!$B$84:$M$84</c:f>
              <c:numCache/>
            </c:numRef>
          </c:val>
          <c:smooth val="0"/>
        </c:ser>
        <c:ser>
          <c:idx val="1"/>
          <c:order val="1"/>
          <c:tx>
            <c:strRef>
              <c:f>'15・静岡推移'!$A$85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'15・静岡推移'!$B$85:$M$85</c:f>
              <c:numCache/>
            </c:numRef>
          </c:val>
          <c:smooth val="0"/>
        </c:ser>
        <c:ser>
          <c:idx val="2"/>
          <c:order val="2"/>
          <c:tx>
            <c:strRef>
              <c:f>'15・静岡推移'!$A$86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'15・静岡推移'!$B$86:$M$86</c:f>
              <c:numCache/>
            </c:numRef>
          </c:val>
          <c:smooth val="0"/>
        </c:ser>
        <c:ser>
          <c:idx val="3"/>
          <c:order val="3"/>
          <c:tx>
            <c:strRef>
              <c:f>'15・静岡推移'!$A$87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'15・静岡推移'!$B$87:$M$87</c:f>
              <c:numCache/>
            </c:numRef>
          </c:val>
          <c:smooth val="0"/>
        </c:ser>
        <c:ser>
          <c:idx val="4"/>
          <c:order val="4"/>
          <c:tx>
            <c:strRef>
              <c:f>'15・静岡推移'!$A$88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'15・静岡推移'!$B$83:$M$83</c:f>
              <c:strCache/>
            </c:strRef>
          </c:cat>
          <c:val>
            <c:numRef>
              <c:f>'15・静岡推移'!$B$88:$M$88</c:f>
              <c:numCache/>
            </c:numRef>
          </c:val>
          <c:smooth val="0"/>
        </c:ser>
        <c:marker val="1"/>
        <c:axId val="31756966"/>
        <c:axId val="17377239"/>
      </c:lineChart>
      <c:catAx>
        <c:axId val="317569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77239"/>
        <c:crosses val="autoZero"/>
        <c:auto val="1"/>
        <c:lblOffset val="100"/>
        <c:noMultiLvlLbl val="0"/>
      </c:catAx>
      <c:valAx>
        <c:axId val="17377239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5696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22177424"/>
        <c:axId val="65379089"/>
      </c:lineChart>
      <c:catAx>
        <c:axId val="221774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79089"/>
        <c:crosses val="autoZero"/>
        <c:auto val="1"/>
        <c:lblOffset val="100"/>
        <c:noMultiLvlLbl val="0"/>
      </c:catAx>
      <c:valAx>
        <c:axId val="6537908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742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96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51540890"/>
        <c:axId val="61214827"/>
      </c:lineChart>
      <c:catAx>
        <c:axId val="515408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14827"/>
        <c:crosses val="autoZero"/>
        <c:auto val="1"/>
        <c:lblOffset val="100"/>
        <c:noMultiLvlLbl val="0"/>
      </c:catAx>
      <c:valAx>
        <c:axId val="61214827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4089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/>
            </c:numRef>
          </c:val>
          <c:smooth val="0"/>
        </c:ser>
        <c:marker val="1"/>
        <c:axId val="14062532"/>
        <c:axId val="59453925"/>
      </c:lineChart>
      <c:catAx>
        <c:axId val="140625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53925"/>
        <c:crosses val="autoZero"/>
        <c:auto val="1"/>
        <c:lblOffset val="100"/>
        <c:noMultiLvlLbl val="0"/>
      </c:catAx>
      <c:valAx>
        <c:axId val="59453925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6253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'3・推移'!$A$56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'3・推移'!$B$56:$M$56</c:f>
              <c:numCache/>
            </c:numRef>
          </c:val>
          <c:smooth val="0"/>
        </c:ser>
        <c:ser>
          <c:idx val="1"/>
          <c:order val="1"/>
          <c:tx>
            <c:strRef>
              <c:f>'3・推移'!$A$57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'3・推移'!$B$57:$M$57</c:f>
              <c:numCache/>
            </c:numRef>
          </c:val>
          <c:smooth val="0"/>
        </c:ser>
        <c:ser>
          <c:idx val="2"/>
          <c:order val="2"/>
          <c:tx>
            <c:strRef>
              <c:f>'3・推移'!$A$58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'3・推移'!$B$58:$M$58</c:f>
              <c:numCache/>
            </c:numRef>
          </c:val>
          <c:smooth val="0"/>
        </c:ser>
        <c:ser>
          <c:idx val="3"/>
          <c:order val="3"/>
          <c:tx>
            <c:strRef>
              <c:f>'3・推移'!$A$59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'3・推移'!$B$59:$M$59</c:f>
              <c:numCache/>
            </c:numRef>
          </c:val>
          <c:smooth val="0"/>
        </c:ser>
        <c:ser>
          <c:idx val="4"/>
          <c:order val="4"/>
          <c:tx>
            <c:strRef>
              <c:f>'3・推移'!$A$60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'3・推移'!$B$60:$M$60</c:f>
              <c:numCache/>
            </c:numRef>
          </c:val>
          <c:smooth val="0"/>
        </c:ser>
        <c:ser>
          <c:idx val="5"/>
          <c:order val="5"/>
          <c:tx>
            <c:strRef>
              <c:f>'3・推移'!$A$151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'3・推移'!$B$55:$M$55</c:f>
              <c:strCache/>
            </c:strRef>
          </c:cat>
          <c:val>
            <c:numRef>
              <c:f>'3・推移'!$B$151:$M$151</c:f>
              <c:numCache/>
            </c:numRef>
          </c:val>
          <c:smooth val="0"/>
        </c:ser>
        <c:marker val="1"/>
        <c:axId val="8111566"/>
        <c:axId val="5895231"/>
      </c:lineChart>
      <c:catAx>
        <c:axId val="81115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5231"/>
        <c:crosses val="autoZero"/>
        <c:auto val="1"/>
        <c:lblOffset val="100"/>
        <c:noMultiLvlLbl val="0"/>
      </c:catAx>
      <c:valAx>
        <c:axId val="5895231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115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'17・西部推移'!$B$24:$M$24</c:f>
              <c:strCache/>
            </c:strRef>
          </c:cat>
          <c:val>
            <c:numRef>
              <c:f>'17・西部推移'!$B$29:$M$29</c:f>
              <c:numCache/>
            </c:numRef>
          </c:val>
          <c:smooth val="0"/>
        </c:ser>
        <c:marker val="1"/>
        <c:axId val="65323278"/>
        <c:axId val="51038591"/>
      </c:lineChart>
      <c:catAx>
        <c:axId val="653232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38591"/>
        <c:crosses val="autoZero"/>
        <c:auto val="1"/>
        <c:lblOffset val="100"/>
        <c:noMultiLvlLbl val="0"/>
      </c:catAx>
      <c:valAx>
        <c:axId val="51038591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2327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'17・西部推移'!$B$53:$M$53</c:f>
              <c:strCache/>
            </c:strRef>
          </c:cat>
          <c:val>
            <c:numRef>
              <c:f>'17・西部推移'!$B$58:$M$58</c:f>
              <c:numCache/>
            </c:numRef>
          </c:val>
          <c:smooth val="0"/>
        </c:ser>
        <c:marker val="1"/>
        <c:axId val="56694136"/>
        <c:axId val="40485177"/>
      </c:lineChart>
      <c:catAx>
        <c:axId val="566941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85177"/>
        <c:crosses val="autoZero"/>
        <c:auto val="1"/>
        <c:lblOffset val="100"/>
        <c:noMultiLvlLbl val="0"/>
      </c:catAx>
      <c:valAx>
        <c:axId val="40485177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9413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'17・西部推移'!$B$83:$M$83</c:f>
              <c:strCache/>
            </c:strRef>
          </c:cat>
          <c:val>
            <c:numRef>
              <c:f>'17・西部推移'!$B$88:$M$88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822274"/>
        <c:axId val="58073875"/>
      </c:lineChart>
      <c:catAx>
        <c:axId val="288222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73875"/>
        <c:crosses val="autoZero"/>
        <c:auto val="1"/>
        <c:lblOffset val="100"/>
        <c:noMultiLvlLbl val="0"/>
      </c:catAx>
      <c:valAx>
        <c:axId val="58073875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222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>
        <c:manualLayout>
          <c:xMode val="factor"/>
          <c:yMode val="factor"/>
          <c:x val="-0.01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4675"/>
          <c:w val="0.994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'3・推移'!$A$26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'3・推移'!$B$26:$M$26</c:f>
              <c:numCache/>
            </c:numRef>
          </c:val>
          <c:smooth val="0"/>
        </c:ser>
        <c:ser>
          <c:idx val="1"/>
          <c:order val="1"/>
          <c:tx>
            <c:strRef>
              <c:f>'3・推移'!$A$27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'3・推移'!$B$27:$M$27</c:f>
              <c:numCache/>
            </c:numRef>
          </c:val>
          <c:smooth val="0"/>
        </c:ser>
        <c:ser>
          <c:idx val="2"/>
          <c:order val="2"/>
          <c:tx>
            <c:strRef>
              <c:f>'3・推移'!$A$28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'3・推移'!$B$28:$M$28</c:f>
              <c:numCache/>
            </c:numRef>
          </c:val>
          <c:smooth val="0"/>
        </c:ser>
        <c:ser>
          <c:idx val="3"/>
          <c:order val="3"/>
          <c:tx>
            <c:strRef>
              <c:f>'3・推移'!$A$29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'3・推移'!$B$29:$M$29</c:f>
              <c:numCache/>
            </c:numRef>
          </c:val>
          <c:smooth val="0"/>
        </c:ser>
        <c:ser>
          <c:idx val="4"/>
          <c:order val="4"/>
          <c:tx>
            <c:strRef>
              <c:f>'3・推移'!$A$30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'3・推移'!$B$30:$M$30</c:f>
              <c:numCache/>
            </c:numRef>
          </c:val>
          <c:smooth val="0"/>
        </c:ser>
        <c:marker val="1"/>
        <c:axId val="53057080"/>
        <c:axId val="7751673"/>
      </c:lineChart>
      <c:catAx>
        <c:axId val="530570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1673"/>
        <c:crosses val="autoZero"/>
        <c:auto val="1"/>
        <c:lblOffset val="100"/>
        <c:noMultiLvlLbl val="0"/>
      </c:catAx>
      <c:valAx>
        <c:axId val="7751673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57080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'3・推移'!$A$86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'3・推移'!$B$86:$M$86</c:f>
              <c:numCache/>
            </c:numRef>
          </c:val>
          <c:smooth val="0"/>
        </c:ser>
        <c:ser>
          <c:idx val="1"/>
          <c:order val="1"/>
          <c:tx>
            <c:strRef>
              <c:f>'3・推移'!$A$87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'3・推移'!$B$87:$M$87</c:f>
              <c:numCache/>
            </c:numRef>
          </c:val>
          <c:smooth val="0"/>
        </c:ser>
        <c:ser>
          <c:idx val="2"/>
          <c:order val="2"/>
          <c:tx>
            <c:strRef>
              <c:f>'3・推移'!$A$88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'3・推移'!$B$88:$M$88</c:f>
              <c:numCache/>
            </c:numRef>
          </c:val>
          <c:smooth val="0"/>
        </c:ser>
        <c:ser>
          <c:idx val="3"/>
          <c:order val="3"/>
          <c:tx>
            <c:strRef>
              <c:f>'3・推移'!$A$89</c:f>
              <c:strCache>
                <c:ptCount val="1"/>
                <c:pt idx="0">
                  <c:v>平成１7年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'3・推移'!$B$89:$M$89</c:f>
              <c:numCache/>
            </c:numRef>
          </c:val>
          <c:smooth val="0"/>
        </c:ser>
        <c:ser>
          <c:idx val="4"/>
          <c:order val="4"/>
          <c:tx>
            <c:strRef>
              <c:f>'3・推移'!$A$90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'3・推移'!$B$90:$M$90</c:f>
              <c:numCache/>
            </c:numRef>
          </c:val>
          <c:smooth val="0"/>
        </c:ser>
        <c:marker val="1"/>
        <c:axId val="2656194"/>
        <c:axId val="23905747"/>
      </c:lineChart>
      <c:catAx>
        <c:axId val="26561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5747"/>
        <c:crosses val="autoZero"/>
        <c:auto val="1"/>
        <c:lblOffset val="100"/>
        <c:noMultiLvlLbl val="0"/>
      </c:catAx>
      <c:valAx>
        <c:axId val="23905747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6194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13825132"/>
        <c:axId val="57317325"/>
      </c:barChart>
      <c:catAx>
        <c:axId val="13825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7325"/>
        <c:crosses val="autoZero"/>
        <c:auto val="1"/>
        <c:lblOffset val="100"/>
        <c:noMultiLvlLbl val="0"/>
      </c:catAx>
      <c:valAx>
        <c:axId val="573173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25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75"/>
          <c:y val="0.03175"/>
          <c:w val="0.099"/>
          <c:h val="0.08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平成18年7月入庫高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平成17年7月入庫高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FFFFCC"/>
              </a:fgClr>
              <a:bgClr>
                <a:srgbClr val="CC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3"/>
            <c:spPr>
              <a:pattFill prst="pct90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0.485</cdr:y>
    </cdr:from>
    <cdr:to>
      <cdr:x>0.6295</cdr:x>
      <cdr:y>0.60325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2066925"/>
          <a:ext cx="7048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790,744トン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0.47225</cdr:y>
    </cdr:from>
    <cdr:to>
      <cdr:x>0.65275</cdr:x>
      <cdr:y>0.59075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9775"/>
          <a:ext cx="7620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870，294トン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23925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993457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32</xdr:row>
      <xdr:rowOff>38100</xdr:rowOff>
    </xdr:from>
    <xdr:to>
      <xdr:col>4</xdr:col>
      <xdr:colOff>266700</xdr:colOff>
      <xdr:row>34</xdr:row>
      <xdr:rowOff>9525</xdr:rowOff>
    </xdr:to>
    <xdr:sp>
      <xdr:nvSpPr>
        <xdr:cNvPr id="6" name="Line 119"/>
        <xdr:cNvSpPr>
          <a:spLocks/>
        </xdr:cNvSpPr>
      </xdr:nvSpPr>
      <xdr:spPr>
        <a:xfrm flipH="1" flipV="1">
          <a:off x="4114800" y="5638800"/>
          <a:ext cx="114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40</xdr:row>
      <xdr:rowOff>152400</xdr:rowOff>
    </xdr:from>
    <xdr:to>
      <xdr:col>4</xdr:col>
      <xdr:colOff>142875</xdr:colOff>
      <xdr:row>41</xdr:row>
      <xdr:rowOff>142875</xdr:rowOff>
    </xdr:to>
    <xdr:sp>
      <xdr:nvSpPr>
        <xdr:cNvPr id="7" name="Line 120"/>
        <xdr:cNvSpPr>
          <a:spLocks/>
        </xdr:cNvSpPr>
      </xdr:nvSpPr>
      <xdr:spPr>
        <a:xfrm flipH="1">
          <a:off x="3857625" y="7124700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0.70325</cdr:x>
      <cdr:y>0.01425</cdr:y>
    </cdr:from>
    <cdr:to>
      <cdr:x>0.852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0.006</cdr:y>
    </cdr:from>
    <cdr:to>
      <cdr:x>0.98225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57825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0.00875</cdr:y>
    </cdr:from>
    <cdr:to>
      <cdr:x>0.94575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7912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0.04825</cdr:y>
    </cdr:from>
    <cdr:to>
      <cdr:x>0.99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8410575" y="238125"/>
          <a:ext cx="1152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0.5195</cdr:x>
      <cdr:y>0.31825</cdr:y>
    </cdr:from>
    <cdr:to>
      <cdr:x>0.6545</cdr:x>
      <cdr:y>0.36175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9675" y="1600200"/>
          <a:ext cx="1304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所管面積（12月末）</a:t>
          </a:r>
        </a:p>
      </cdr:txBody>
    </cdr:sp>
  </cdr:relSizeAnchor>
  <cdr:relSizeAnchor xmlns:cdr="http://schemas.openxmlformats.org/drawingml/2006/chartDrawing">
    <cdr:from>
      <cdr:x>0.42875</cdr:x>
      <cdr:y>0.70825</cdr:y>
    </cdr:from>
    <cdr:to>
      <cdr:x>0.53225</cdr:x>
      <cdr:y>0.75175</cdr:y>
    </cdr:to>
    <cdr:sp>
      <cdr:nvSpPr>
        <cdr:cNvPr id="3" name="TextBox 3"/>
        <cdr:cNvSpPr txBox="1">
          <a:spLocks noChangeArrowheads="1"/>
        </cdr:cNvSpPr>
      </cdr:nvSpPr>
      <cdr:spPr>
        <a:xfrm>
          <a:off x="4143375" y="3552825"/>
          <a:ext cx="1000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平均保管残高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0.8295</cdr:x>
      <cdr:y>0</cdr:y>
    </cdr:from>
    <cdr:to>
      <cdr:x>0.9795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0.539</cdr:y>
    </cdr:from>
    <cdr:to>
      <cdr:x>0.63025</cdr:x>
      <cdr:y>0.58175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2400300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1，167，430トン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0.525</cdr:y>
    </cdr:from>
    <cdr:to>
      <cdr:x>0.64</cdr:x>
      <cdr:y>0.56775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3336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1，103，730トン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85725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71975"/>
        <a:ext cx="36004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85725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71975"/>
        <a:ext cx="35052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0.98625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150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</cdr:x>
      <cdr:y>0.01475</cdr:y>
    </cdr:from>
    <cdr:to>
      <cdr:x>0.9485</cdr:x>
      <cdr:y>0.078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056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1362075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562600"/>
        <a:ext cx="70961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0.009</cdr:y>
    </cdr:from>
    <cdr:to>
      <cdr:x>0.99125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721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0.78525</cdr:x>
      <cdr:y>0</cdr:y>
    </cdr:from>
    <cdr:to>
      <cdr:x>0.93725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6007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11</xdr:col>
      <xdr:colOff>771525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9525" y="38100"/>
        <a:ext cx="96678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0.021</cdr:y>
    </cdr:from>
    <cdr:to>
      <cdr:x>0.99475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0.017</cdr:y>
    </cdr:from>
    <cdr:to>
      <cdr:x>0.979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0.77025</cdr:y>
    </cdr:from>
    <cdr:to>
      <cdr:x>0.999</cdr:x>
      <cdr:y>0.84175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943725" y="19431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0.9255</cdr:x>
      <cdr:y>0.5175</cdr:y>
    </cdr:from>
    <cdr:to>
      <cdr:x>0.999</cdr:x>
      <cdr:y>0.589</cdr:y>
    </cdr:to>
    <cdr:sp>
      <cdr:nvSpPr>
        <cdr:cNvPr id="2" name="TextBox 2"/>
        <cdr:cNvSpPr txBox="1">
          <a:spLocks noChangeArrowheads="1"/>
        </cdr:cNvSpPr>
      </cdr:nvSpPr>
      <cdr:spPr>
        <a:xfrm>
          <a:off x="6943725" y="13049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0.9255</cdr:x>
      <cdr:y>0.60675</cdr:y>
    </cdr:from>
    <cdr:to>
      <cdr:x>0.999</cdr:x>
      <cdr:y>0.67825</cdr:y>
    </cdr:to>
    <cdr:sp>
      <cdr:nvSpPr>
        <cdr:cNvPr id="3" name="TextBox 3"/>
        <cdr:cNvSpPr txBox="1">
          <a:spLocks noChangeArrowheads="1"/>
        </cdr:cNvSpPr>
      </cdr:nvSpPr>
      <cdr:spPr>
        <a:xfrm>
          <a:off x="6943725" y="15335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0.581</cdr:x>
      <cdr:y>0.56625</cdr:y>
    </cdr:from>
    <cdr:to>
      <cdr:x>0.6545</cdr:x>
      <cdr:y>0.63775</cdr:y>
    </cdr:to>
    <cdr:sp>
      <cdr:nvSpPr>
        <cdr:cNvPr id="4" name="TextBox 4"/>
        <cdr:cNvSpPr txBox="1">
          <a:spLocks noChangeArrowheads="1"/>
        </cdr:cNvSpPr>
      </cdr:nvSpPr>
      <cdr:spPr>
        <a:xfrm>
          <a:off x="4352925" y="14287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0.99775</cdr:x>
      <cdr:y>0.97975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86650" y="24765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0.872</cdr:x>
      <cdr:y>0</cdr:y>
    </cdr:from>
    <cdr:to>
      <cdr:x>0.999</cdr:x>
      <cdr:y>0.079</cdr:y>
    </cdr:to>
    <cdr:sp>
      <cdr:nvSpPr>
        <cdr:cNvPr id="6" name="TextBox 6"/>
        <cdr:cNvSpPr txBox="1">
          <a:spLocks noChangeArrowheads="1"/>
        </cdr:cNvSpPr>
      </cdr:nvSpPr>
      <cdr:spPr>
        <a:xfrm>
          <a:off x="6543675" y="0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0.9255</cdr:x>
      <cdr:y>0.68875</cdr:y>
    </cdr:from>
    <cdr:to>
      <cdr:x>0.999</cdr:x>
      <cdr:y>0.76025</cdr:y>
    </cdr:to>
    <cdr:sp>
      <cdr:nvSpPr>
        <cdr:cNvPr id="7" name="TextBox 7"/>
        <cdr:cNvSpPr txBox="1">
          <a:spLocks noChangeArrowheads="1"/>
        </cdr:cNvSpPr>
      </cdr:nvSpPr>
      <cdr:spPr>
        <a:xfrm>
          <a:off x="6943725" y="17430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0.57425</cdr:y>
    </cdr:from>
    <cdr:to>
      <cdr:x>1</cdr:x>
      <cdr:y>0.639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600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0.56675</cdr:x>
      <cdr:y>0.6555</cdr:y>
    </cdr:from>
    <cdr:to>
      <cdr:x>0.64025</cdr:x>
      <cdr:y>0.72025</cdr:y>
    </cdr:to>
    <cdr:sp>
      <cdr:nvSpPr>
        <cdr:cNvPr id="2" name="TextBox 2"/>
        <cdr:cNvSpPr txBox="1">
          <a:spLocks noChangeArrowheads="1"/>
        </cdr:cNvSpPr>
      </cdr:nvSpPr>
      <cdr:spPr>
        <a:xfrm>
          <a:off x="4257675" y="18288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0.927</cdr:x>
      <cdr:y>0.447</cdr:y>
    </cdr:from>
    <cdr:to>
      <cdr:x>1</cdr:x>
      <cdr:y>0.51175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1238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0.92625</cdr:x>
      <cdr:y>0.51075</cdr:y>
    </cdr:from>
    <cdr:to>
      <cdr:x>0.99975</cdr:x>
      <cdr:y>0.5755</cdr:y>
    </cdr:to>
    <cdr:sp>
      <cdr:nvSpPr>
        <cdr:cNvPr id="4" name="TextBox 4"/>
        <cdr:cNvSpPr txBox="1">
          <a:spLocks noChangeArrowheads="1"/>
        </cdr:cNvSpPr>
      </cdr:nvSpPr>
      <cdr:spPr>
        <a:xfrm>
          <a:off x="6962775" y="1419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0.849</cdr:x>
      <cdr:y>0.02475</cdr:y>
    </cdr:from>
    <cdr:to>
      <cdr:x>0.9755</cdr:x>
      <cdr:y>0.0965</cdr:y>
    </cdr:to>
    <cdr:sp>
      <cdr:nvSpPr>
        <cdr:cNvPr id="5" name="TextBox 5"/>
        <cdr:cNvSpPr txBox="1">
          <a:spLocks noChangeArrowheads="1"/>
        </cdr:cNvSpPr>
      </cdr:nvSpPr>
      <cdr:spPr>
        <a:xfrm>
          <a:off x="6381750" y="66675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0.62</cdr:y>
    </cdr:from>
    <cdr:to>
      <cdr:x>1</cdr:x>
      <cdr:y>0.68475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17240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0.95175</cdr:x>
      <cdr:y>0.57675</cdr:y>
    </cdr:from>
    <cdr:to>
      <cdr:x>1</cdr:x>
      <cdr:y>0.6345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1619250"/>
          <a:ext cx="495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平成１６年
年</a:t>
          </a:r>
        </a:p>
      </cdr:txBody>
    </cdr:sp>
  </cdr:relSizeAnchor>
  <cdr:relSizeAnchor xmlns:cdr="http://schemas.openxmlformats.org/drawingml/2006/chartDrawing">
    <cdr:from>
      <cdr:x>0.944</cdr:x>
      <cdr:y>0.46425</cdr:y>
    </cdr:from>
    <cdr:to>
      <cdr:x>1</cdr:x>
      <cdr:y>0.52875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295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0.944</cdr:x>
      <cdr:y>0.53175</cdr:y>
    </cdr:from>
    <cdr:to>
      <cdr:x>1</cdr:x>
      <cdr:y>0.59625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1485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0.6</cdr:x>
      <cdr:y>0.4355</cdr:y>
    </cdr:from>
    <cdr:to>
      <cdr:x>0.67325</cdr:x>
      <cdr:y>0.5</cdr:y>
    </cdr:to>
    <cdr:sp>
      <cdr:nvSpPr>
        <cdr:cNvPr id="4" name="TextBox 4"/>
        <cdr:cNvSpPr txBox="1">
          <a:spLocks noChangeArrowheads="1"/>
        </cdr:cNvSpPr>
      </cdr:nvSpPr>
      <cdr:spPr>
        <a:xfrm>
          <a:off x="4514850" y="1219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0.8725</cdr:y>
    </cdr:from>
    <cdr:to>
      <cdr:x>1</cdr:x>
      <cdr:y>0.937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4479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0.87325</cdr:x>
      <cdr:y>0.021</cdr:y>
    </cdr:from>
    <cdr:to>
      <cdr:x>0.99975</cdr:x>
      <cdr:y>0.09225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0" y="57150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</cdr:x>
      <cdr:y>0.3965</cdr:y>
    </cdr:from>
    <cdr:to>
      <cdr:x>1</cdr:x>
      <cdr:y>0.461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104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552450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05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12</xdr:col>
      <xdr:colOff>561975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7277100"/>
        <a:ext cx="7534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</cdr:x>
      <cdr:y>0.64475</cdr:y>
    </cdr:from>
    <cdr:to>
      <cdr:x>1</cdr:x>
      <cdr:y>0.70775</cdr:y>
    </cdr:to>
    <cdr:sp>
      <cdr:nvSpPr>
        <cdr:cNvPr id="1" name="TextBox 1"/>
        <cdr:cNvSpPr txBox="1">
          <a:spLocks noChangeArrowheads="1"/>
        </cdr:cNvSpPr>
      </cdr:nvSpPr>
      <cdr:spPr>
        <a:xfrm>
          <a:off x="7000875" y="1847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0.78275</cdr:y>
    </cdr:from>
    <cdr:to>
      <cdr:x>1</cdr:x>
      <cdr:y>0.84575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247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0.56175</cdr:x>
      <cdr:y>0.58375</cdr:y>
    </cdr:from>
    <cdr:to>
      <cdr:x>0.63525</cdr:x>
      <cdr:y>0.64675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219575" y="1676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0.931</cdr:x>
      <cdr:y>0.52525</cdr:y>
    </cdr:from>
    <cdr:to>
      <cdr:x>1</cdr:x>
      <cdr:y>0.58475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15049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0.92925</cdr:x>
      <cdr:y>0.60775</cdr:y>
    </cdr:from>
    <cdr:to>
      <cdr:x>0.999</cdr:x>
      <cdr:y>0.684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743075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0.842</cdr:x>
      <cdr:y>0.017</cdr:y>
    </cdr:from>
    <cdr:to>
      <cdr:x>0.9865</cdr:x>
      <cdr:y>0.09325</cdr:y>
    </cdr:to>
    <cdr:sp>
      <cdr:nvSpPr>
        <cdr:cNvPr id="6" name="TextBox 6"/>
        <cdr:cNvSpPr txBox="1">
          <a:spLocks noChangeArrowheads="1"/>
        </cdr:cNvSpPr>
      </cdr:nvSpPr>
      <cdr:spPr>
        <a:xfrm>
          <a:off x="6324600" y="47625"/>
          <a:ext cx="10858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0.92725</cdr:x>
      <cdr:y>0.563</cdr:y>
    </cdr:from>
    <cdr:to>
      <cdr:x>1</cdr:x>
      <cdr:y>0.626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619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0.5335</cdr:y>
    </cdr:from>
    <cdr:to>
      <cdr:x>1</cdr:x>
      <cdr:y>0.6015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14097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0.63275</cdr:y>
    </cdr:from>
    <cdr:to>
      <cdr:x>1</cdr:x>
      <cdr:y>0.70075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1676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0.5335</cdr:y>
    </cdr:from>
    <cdr:to>
      <cdr:x>0.64</cdr:x>
      <cdr:y>0.6015</cdr:y>
    </cdr:to>
    <cdr:sp>
      <cdr:nvSpPr>
        <cdr:cNvPr id="3" name="TextBox 3"/>
        <cdr:cNvSpPr txBox="1">
          <a:spLocks noChangeArrowheads="1"/>
        </cdr:cNvSpPr>
      </cdr:nvSpPr>
      <cdr:spPr>
        <a:xfrm>
          <a:off x="4267200" y="14097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0.9215</cdr:x>
      <cdr:y>0.6</cdr:y>
    </cdr:from>
    <cdr:to>
      <cdr:x>0.99475</cdr:x>
      <cdr:y>0.668</cdr:y>
    </cdr:to>
    <cdr:sp>
      <cdr:nvSpPr>
        <cdr:cNvPr id="4" name="TextBox 4"/>
        <cdr:cNvSpPr txBox="1">
          <a:spLocks noChangeArrowheads="1"/>
        </cdr:cNvSpPr>
      </cdr:nvSpPr>
      <cdr:spPr>
        <a:xfrm>
          <a:off x="6934200" y="1590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0.927</cdr:x>
      <cdr:y>0.6335</cdr:y>
    </cdr:from>
    <cdr:to>
      <cdr:x>1</cdr:x>
      <cdr:y>0.7015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676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0.82325</cdr:x>
      <cdr:y>0</cdr:y>
    </cdr:from>
    <cdr:to>
      <cdr:x>0.96725</cdr:x>
      <cdr:y>0.0825</cdr:y>
    </cdr:to>
    <cdr:sp>
      <cdr:nvSpPr>
        <cdr:cNvPr id="6" name="TextBox 6"/>
        <cdr:cNvSpPr txBox="1">
          <a:spLocks noChangeArrowheads="1"/>
        </cdr:cNvSpPr>
      </cdr:nvSpPr>
      <cdr:spPr>
        <a:xfrm>
          <a:off x="62007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0.5665</cdr:y>
    </cdr:from>
    <cdr:to>
      <cdr:x>1</cdr:x>
      <cdr:y>0.6345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15049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0.40075</cdr:x>
      <cdr:y>0.51475</cdr:y>
    </cdr:from>
    <cdr:to>
      <cdr:x>0.56925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236220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２，０１３，８６７㎡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0.66175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85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平成１8年7月所管面積（1～3類）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0.94275</cdr:x>
      <cdr:y>0.69425</cdr:y>
    </cdr:from>
    <cdr:to>
      <cdr:x>1</cdr:x>
      <cdr:y>0.758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1962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0.94275</cdr:x>
      <cdr:y>0.48825</cdr:y>
    </cdr:from>
    <cdr:to>
      <cdr:x>1</cdr:x>
      <cdr:y>0.552</cdr:y>
    </cdr:to>
    <cdr:sp>
      <cdr:nvSpPr>
        <cdr:cNvPr id="2" name="TextBox 2"/>
        <cdr:cNvSpPr txBox="1">
          <a:spLocks noChangeArrowheads="1"/>
        </cdr:cNvSpPr>
      </cdr:nvSpPr>
      <cdr:spPr>
        <a:xfrm>
          <a:off x="7058025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0.94275</cdr:x>
      <cdr:y>0.57275</cdr:y>
    </cdr:from>
    <cdr:to>
      <cdr:x>1</cdr:x>
      <cdr:y>0.6365</cdr:y>
    </cdr:to>
    <cdr:sp>
      <cdr:nvSpPr>
        <cdr:cNvPr id="3" name="TextBox 3"/>
        <cdr:cNvSpPr txBox="1">
          <a:spLocks noChangeArrowheads="1"/>
        </cdr:cNvSpPr>
      </cdr:nvSpPr>
      <cdr:spPr>
        <a:xfrm>
          <a:off x="7058025" y="1619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0.57575</cdr:x>
      <cdr:y>0.701</cdr:y>
    </cdr:from>
    <cdr:to>
      <cdr:x>0.6495</cdr:x>
      <cdr:y>0.76475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305300" y="1981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0.95875</cdr:x>
      <cdr:y>0.996</cdr:y>
    </cdr:from>
    <cdr:to>
      <cdr:x>0.969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0.87475</cdr:x>
      <cdr:y>0.0315</cdr:y>
    </cdr:from>
    <cdr:to>
      <cdr:x>1</cdr:x>
      <cdr:y>0.10875</cdr:y>
    </cdr:to>
    <cdr:sp>
      <cdr:nvSpPr>
        <cdr:cNvPr id="6" name="TextBox 6"/>
        <cdr:cNvSpPr txBox="1">
          <a:spLocks noChangeArrowheads="1"/>
        </cdr:cNvSpPr>
      </cdr:nvSpPr>
      <cdr:spPr>
        <a:xfrm>
          <a:off x="654367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0.94275</cdr:x>
      <cdr:y>0.62725</cdr:y>
    </cdr:from>
    <cdr:to>
      <cdr:x>1</cdr:x>
      <cdr:y>0.691</cdr:y>
    </cdr:to>
    <cdr:sp>
      <cdr:nvSpPr>
        <cdr:cNvPr id="7" name="TextBox 7"/>
        <cdr:cNvSpPr txBox="1">
          <a:spLocks noChangeArrowheads="1"/>
        </cdr:cNvSpPr>
      </cdr:nvSpPr>
      <cdr:spPr>
        <a:xfrm>
          <a:off x="7058025" y="1771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0.85625</cdr:x>
      <cdr:y>0.02525</cdr:y>
    </cdr:from>
    <cdr:to>
      <cdr:x>0.999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650557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0.92925</cdr:x>
      <cdr:y>0.58625</cdr:y>
    </cdr:from>
    <cdr:to>
      <cdr:x>0.997</cdr:x>
      <cdr:y>0.6525</cdr:y>
    </cdr:to>
    <cdr:sp>
      <cdr:nvSpPr>
        <cdr:cNvPr id="2" name="TextBox 2"/>
        <cdr:cNvSpPr txBox="1">
          <a:spLocks noChangeArrowheads="1"/>
        </cdr:cNvSpPr>
      </cdr:nvSpPr>
      <cdr:spPr>
        <a:xfrm>
          <a:off x="7058025" y="16002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0.99825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0.98825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0.60425</cdr:y>
    </cdr:from>
    <cdr:to>
      <cdr:x>0.627</cdr:x>
      <cdr:y>0.6705</cdr:y>
    </cdr:to>
    <cdr:sp>
      <cdr:nvSpPr>
        <cdr:cNvPr id="6" name="TextBox 6"/>
        <cdr:cNvSpPr txBox="1">
          <a:spLocks noChangeArrowheads="1"/>
        </cdr:cNvSpPr>
      </cdr:nvSpPr>
      <cdr:spPr>
        <a:xfrm>
          <a:off x="4229100" y="16478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0.92925</cdr:x>
      <cdr:y>0.65125</cdr:y>
    </cdr:from>
    <cdr:to>
      <cdr:x>0.997</cdr:x>
      <cdr:y>0.7175</cdr:y>
    </cdr:to>
    <cdr:sp>
      <cdr:nvSpPr>
        <cdr:cNvPr id="7" name="TextBox 7"/>
        <cdr:cNvSpPr txBox="1">
          <a:spLocks noChangeArrowheads="1"/>
        </cdr:cNvSpPr>
      </cdr:nvSpPr>
      <cdr:spPr>
        <a:xfrm>
          <a:off x="7058025" y="1771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</cdr:x>
      <cdr:y>0.70525</cdr:y>
    </cdr:from>
    <cdr:to>
      <cdr:x>0.99975</cdr:x>
      <cdr:y>0.7715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924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0.93025</cdr:x>
      <cdr:y>0.76975</cdr:y>
    </cdr:from>
    <cdr:to>
      <cdr:x>1</cdr:x>
      <cdr:y>0.836</cdr:y>
    </cdr:to>
    <cdr:sp>
      <cdr:nvSpPr>
        <cdr:cNvPr id="9" name="TextBox 9"/>
        <cdr:cNvSpPr txBox="1">
          <a:spLocks noChangeArrowheads="1"/>
        </cdr:cNvSpPr>
      </cdr:nvSpPr>
      <cdr:spPr>
        <a:xfrm>
          <a:off x="7067550" y="20955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平成１7年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0.8385</cdr:x>
      <cdr:y>0.02175</cdr:y>
    </cdr:from>
    <cdr:to>
      <cdr:x>0.98125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63722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0.97475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193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0.8275</cdr:y>
    </cdr:from>
    <cdr:to>
      <cdr:x>1</cdr:x>
      <cdr:y>0.89475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228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0.54375</cdr:y>
    </cdr:from>
    <cdr:to>
      <cdr:x>0.63275</cdr:x>
      <cdr:y>0.611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0" y="14573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0.89475</cdr:x>
      <cdr:y>0.4595</cdr:y>
    </cdr:from>
    <cdr:to>
      <cdr:x>1</cdr:x>
      <cdr:y>0.52675</cdr:y>
    </cdr:to>
    <cdr:sp>
      <cdr:nvSpPr>
        <cdr:cNvPr id="5" name="TextBox 5"/>
        <cdr:cNvSpPr txBox="1">
          <a:spLocks noChangeArrowheads="1"/>
        </cdr:cNvSpPr>
      </cdr:nvSpPr>
      <cdr:spPr>
        <a:xfrm>
          <a:off x="6800850" y="1238250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平成14・16年
</a:t>
          </a:r>
        </a:p>
      </cdr:txBody>
    </cdr:sp>
  </cdr:relSizeAnchor>
  <cdr:relSizeAnchor xmlns:cdr="http://schemas.openxmlformats.org/drawingml/2006/chartDrawing">
    <cdr:from>
      <cdr:x>0.9275</cdr:x>
      <cdr:y>0.5255</cdr:y>
    </cdr:from>
    <cdr:to>
      <cdr:x>0.99525</cdr:x>
      <cdr:y>0.59275</cdr:y>
    </cdr:to>
    <cdr:sp>
      <cdr:nvSpPr>
        <cdr:cNvPr id="6" name="TextBox 6"/>
        <cdr:cNvSpPr txBox="1">
          <a:spLocks noChangeArrowheads="1"/>
        </cdr:cNvSpPr>
      </cdr:nvSpPr>
      <cdr:spPr>
        <a:xfrm>
          <a:off x="7048500" y="14097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0.9275</cdr:x>
      <cdr:y>0.59825</cdr:y>
    </cdr:from>
    <cdr:to>
      <cdr:x>1</cdr:x>
      <cdr:y>0.6655</cdr:y>
    </cdr:to>
    <cdr:sp>
      <cdr:nvSpPr>
        <cdr:cNvPr id="7" name="TextBox 7"/>
        <cdr:cNvSpPr txBox="1">
          <a:spLocks noChangeArrowheads="1"/>
        </cdr:cNvSpPr>
      </cdr:nvSpPr>
      <cdr:spPr>
        <a:xfrm>
          <a:off x="7048500" y="16097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</cdr:y>
    </cdr:from>
    <cdr:to>
      <cdr:x>0.988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64293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0.93175</cdr:x>
      <cdr:y>0.56775</cdr:y>
    </cdr:from>
    <cdr:to>
      <cdr:x>1</cdr:x>
      <cdr:y>0.6405</cdr:y>
    </cdr:to>
    <cdr:sp>
      <cdr:nvSpPr>
        <cdr:cNvPr id="2" name="TextBox 2"/>
        <cdr:cNvSpPr txBox="1">
          <a:spLocks noChangeArrowheads="1"/>
        </cdr:cNvSpPr>
      </cdr:nvSpPr>
      <cdr:spPr>
        <a:xfrm>
          <a:off x="7086600" y="15621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0.9855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051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0.6405</cdr:y>
    </cdr:from>
    <cdr:to>
      <cdr:x>0.65075</cdr:x>
      <cdr:y>0.70625</cdr:y>
    </cdr:to>
    <cdr:sp>
      <cdr:nvSpPr>
        <cdr:cNvPr id="4" name="TextBox 4"/>
        <cdr:cNvSpPr txBox="1">
          <a:spLocks noChangeArrowheads="1"/>
        </cdr:cNvSpPr>
      </cdr:nvSpPr>
      <cdr:spPr>
        <a:xfrm>
          <a:off x="4438650" y="17621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0.93175</cdr:x>
      <cdr:y>0.62825</cdr:y>
    </cdr:from>
    <cdr:to>
      <cdr:x>0.99925</cdr:x>
      <cdr:y>0.694</cdr:y>
    </cdr:to>
    <cdr:sp>
      <cdr:nvSpPr>
        <cdr:cNvPr id="5" name="TextBox 5"/>
        <cdr:cNvSpPr txBox="1">
          <a:spLocks noChangeArrowheads="1"/>
        </cdr:cNvSpPr>
      </cdr:nvSpPr>
      <cdr:spPr>
        <a:xfrm>
          <a:off x="7086600" y="1724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0.93175</cdr:x>
      <cdr:y>0.736</cdr:y>
    </cdr:from>
    <cdr:to>
      <cdr:x>0.99925</cdr:x>
      <cdr:y>0.80175</cdr:y>
    </cdr:to>
    <cdr:sp>
      <cdr:nvSpPr>
        <cdr:cNvPr id="6" name="TextBox 6"/>
        <cdr:cNvSpPr txBox="1">
          <a:spLocks noChangeArrowheads="1"/>
        </cdr:cNvSpPr>
      </cdr:nvSpPr>
      <cdr:spPr>
        <a:xfrm>
          <a:off x="7086600" y="20193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0.93275</cdr:x>
      <cdr:y>0.693</cdr:y>
    </cdr:from>
    <cdr:to>
      <cdr:x>1</cdr:x>
      <cdr:y>0.75875</cdr:y>
    </cdr:to>
    <cdr:sp>
      <cdr:nvSpPr>
        <cdr:cNvPr id="7" name="TextBox 7"/>
        <cdr:cNvSpPr txBox="1">
          <a:spLocks noChangeArrowheads="1"/>
        </cdr:cNvSpPr>
      </cdr:nvSpPr>
      <cdr:spPr>
        <a:xfrm>
          <a:off x="7096125" y="1905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12</xdr:col>
      <xdr:colOff>628650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0" y="36385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0.606</cdr:y>
    </cdr:from>
    <cdr:to>
      <cdr:x>1</cdr:x>
      <cdr:y>0.67325</cdr:y>
    </cdr:to>
    <cdr:sp>
      <cdr:nvSpPr>
        <cdr:cNvPr id="1" name="TextBox 1"/>
        <cdr:cNvSpPr txBox="1">
          <a:spLocks noChangeArrowheads="1"/>
        </cdr:cNvSpPr>
      </cdr:nvSpPr>
      <cdr:spPr>
        <a:xfrm>
          <a:off x="7010400" y="16287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0.9325</cdr:x>
      <cdr:y>0.47425</cdr:y>
    </cdr:from>
    <cdr:to>
      <cdr:x>1</cdr:x>
      <cdr:y>0.5415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12763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0.551</cdr:x>
      <cdr:y>0.56875</cdr:y>
    </cdr:from>
    <cdr:to>
      <cdr:x>0.61925</cdr:x>
      <cdr:y>0.636</cdr:y>
    </cdr:to>
    <cdr:sp>
      <cdr:nvSpPr>
        <cdr:cNvPr id="3" name="TextBox 3"/>
        <cdr:cNvSpPr txBox="1">
          <a:spLocks noChangeArrowheads="1"/>
        </cdr:cNvSpPr>
      </cdr:nvSpPr>
      <cdr:spPr>
        <a:xfrm>
          <a:off x="4143375" y="1524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0.924</cdr:x>
      <cdr:y>0.66825</cdr:y>
    </cdr:from>
    <cdr:to>
      <cdr:x>0.99225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6943725" y="1800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0.8415</cdr:x>
      <cdr:y>0.014</cdr:y>
    </cdr:from>
    <cdr:to>
      <cdr:x>0.98575</cdr:x>
      <cdr:y>0.09525</cdr:y>
    </cdr:to>
    <cdr:sp>
      <cdr:nvSpPr>
        <cdr:cNvPr id="6" name="TextBox 6"/>
        <cdr:cNvSpPr txBox="1">
          <a:spLocks noChangeArrowheads="1"/>
        </cdr:cNvSpPr>
      </cdr:nvSpPr>
      <cdr:spPr>
        <a:xfrm>
          <a:off x="63246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0.9325</cdr:x>
      <cdr:y>0.5405</cdr:y>
    </cdr:from>
    <cdr:to>
      <cdr:x>1</cdr:x>
      <cdr:y>0.60775</cdr:y>
    </cdr:to>
    <cdr:sp>
      <cdr:nvSpPr>
        <cdr:cNvPr id="7" name="TextBox 7"/>
        <cdr:cNvSpPr txBox="1">
          <a:spLocks noChangeArrowheads="1"/>
        </cdr:cNvSpPr>
      </cdr:nvSpPr>
      <cdr:spPr>
        <a:xfrm>
          <a:off x="7010400" y="14478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0.0245</cdr:y>
    </cdr:from>
    <cdr:to>
      <cdr:x>0.988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634365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0.94025</cdr:x>
      <cdr:y>0.7605</cdr:y>
    </cdr:from>
    <cdr:to>
      <cdr:x>1</cdr:x>
      <cdr:y>0.828</cdr:y>
    </cdr:to>
    <cdr:sp>
      <cdr:nvSpPr>
        <cdr:cNvPr id="2" name="TextBox 2"/>
        <cdr:cNvSpPr txBox="1">
          <a:spLocks noChangeArrowheads="1"/>
        </cdr:cNvSpPr>
      </cdr:nvSpPr>
      <cdr:spPr>
        <a:xfrm>
          <a:off x="7067550" y="20383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0.941</cdr:x>
      <cdr:y>0.492</cdr:y>
    </cdr:from>
    <cdr:to>
      <cdr:x>1</cdr:x>
      <cdr:y>0.5595</cdr:y>
    </cdr:to>
    <cdr:sp>
      <cdr:nvSpPr>
        <cdr:cNvPr id="3" name="TextBox 3"/>
        <cdr:cNvSpPr txBox="1">
          <a:spLocks noChangeArrowheads="1"/>
        </cdr:cNvSpPr>
      </cdr:nvSpPr>
      <cdr:spPr>
        <a:xfrm>
          <a:off x="7077075" y="1314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0.5655</cdr:x>
      <cdr:y>0.646</cdr:y>
    </cdr:from>
    <cdr:to>
      <cdr:x>0.639</cdr:x>
      <cdr:y>0.7135</cdr:y>
    </cdr:to>
    <cdr:sp>
      <cdr:nvSpPr>
        <cdr:cNvPr id="4" name="TextBox 4"/>
        <cdr:cNvSpPr txBox="1">
          <a:spLocks noChangeArrowheads="1"/>
        </cdr:cNvSpPr>
      </cdr:nvSpPr>
      <cdr:spPr>
        <a:xfrm>
          <a:off x="4248150" y="17335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0.94025</cdr:x>
      <cdr:y>0.61025</cdr:y>
    </cdr:from>
    <cdr:to>
      <cdr:x>1</cdr:x>
      <cdr:y>0.67775</cdr:y>
    </cdr:to>
    <cdr:sp>
      <cdr:nvSpPr>
        <cdr:cNvPr id="5" name="TextBox 5"/>
        <cdr:cNvSpPr txBox="1">
          <a:spLocks noChangeArrowheads="1"/>
        </cdr:cNvSpPr>
      </cdr:nvSpPr>
      <cdr:spPr>
        <a:xfrm>
          <a:off x="7067550" y="16383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0.94025</cdr:x>
      <cdr:y>0.68325</cdr:y>
    </cdr:from>
    <cdr:to>
      <cdr:x>1</cdr:x>
      <cdr:y>0.75075</cdr:y>
    </cdr:to>
    <cdr:sp>
      <cdr:nvSpPr>
        <cdr:cNvPr id="7" name="TextBox 7"/>
        <cdr:cNvSpPr txBox="1">
          <a:spLocks noChangeArrowheads="1"/>
        </cdr:cNvSpPr>
      </cdr:nvSpPr>
      <cdr:spPr>
        <a:xfrm>
          <a:off x="7067550" y="18288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248400" y="28575"/>
          <a:ext cx="1409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0.9235</cdr:x>
      <cdr:y>0.56975</cdr:y>
    </cdr:from>
    <cdr:to>
      <cdr:x>0.99175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0" y="1581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0.9995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0.70525</cdr:y>
    </cdr:from>
    <cdr:to>
      <cdr:x>0.99675</cdr:x>
      <cdr:y>0.77</cdr:y>
    </cdr:to>
    <cdr:sp>
      <cdr:nvSpPr>
        <cdr:cNvPr id="4" name="TextBox 4"/>
        <cdr:cNvSpPr txBox="1">
          <a:spLocks noChangeArrowheads="1"/>
        </cdr:cNvSpPr>
      </cdr:nvSpPr>
      <cdr:spPr>
        <a:xfrm>
          <a:off x="6953250" y="1962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0.9125</cdr:x>
      <cdr:y>0.75425</cdr:y>
    </cdr:from>
    <cdr:to>
      <cdr:x>0.996</cdr:x>
      <cdr:y>0.83625</cdr:y>
    </cdr:to>
    <cdr:sp>
      <cdr:nvSpPr>
        <cdr:cNvPr id="5" name="TextBox 5"/>
        <cdr:cNvSpPr txBox="1">
          <a:spLocks noChangeArrowheads="1"/>
        </cdr:cNvSpPr>
      </cdr:nvSpPr>
      <cdr:spPr>
        <a:xfrm>
          <a:off x="6867525" y="2095500"/>
          <a:ext cx="628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0.55775</cdr:x>
      <cdr:y>0.65225</cdr:y>
    </cdr:from>
    <cdr:to>
      <cdr:x>0.631</cdr:x>
      <cdr:y>0.717</cdr:y>
    </cdr:to>
    <cdr:sp>
      <cdr:nvSpPr>
        <cdr:cNvPr id="6" name="TextBox 6"/>
        <cdr:cNvSpPr txBox="1">
          <a:spLocks noChangeArrowheads="1"/>
        </cdr:cNvSpPr>
      </cdr:nvSpPr>
      <cdr:spPr>
        <a:xfrm>
          <a:off x="4200525" y="18192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0.9235</cdr:x>
      <cdr:y>0.63775</cdr:y>
    </cdr:from>
    <cdr:to>
      <cdr:x>0.99175</cdr:x>
      <cdr:y>0.7025</cdr:y>
    </cdr:to>
    <cdr:sp>
      <cdr:nvSpPr>
        <cdr:cNvPr id="7" name="TextBox 7"/>
        <cdr:cNvSpPr txBox="1">
          <a:spLocks noChangeArrowheads="1"/>
        </cdr:cNvSpPr>
      </cdr:nvSpPr>
      <cdr:spPr>
        <a:xfrm>
          <a:off x="6953250" y="1771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552450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24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0.42525</cdr:y>
    </cdr:from>
    <cdr:to>
      <cdr:x>0.9905</cdr:x>
      <cdr:y>0.49125</cdr:y>
    </cdr:to>
    <cdr:sp>
      <cdr:nvSpPr>
        <cdr:cNvPr id="1" name="TextBox 1"/>
        <cdr:cNvSpPr txBox="1">
          <a:spLocks noChangeArrowheads="1"/>
        </cdr:cNvSpPr>
      </cdr:nvSpPr>
      <cdr:spPr>
        <a:xfrm>
          <a:off x="7019925" y="1162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336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0.9305</cdr:x>
      <cdr:y>0.55175</cdr:y>
    </cdr:from>
    <cdr:to>
      <cdr:x>0.99925</cdr:x>
      <cdr:y>0.61425</cdr:y>
    </cdr:to>
    <cdr:sp>
      <cdr:nvSpPr>
        <cdr:cNvPr id="3" name="TextBox 3"/>
        <cdr:cNvSpPr txBox="1">
          <a:spLocks noChangeArrowheads="1"/>
        </cdr:cNvSpPr>
      </cdr:nvSpPr>
      <cdr:spPr>
        <a:xfrm>
          <a:off x="7077075" y="15049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0.56275</cdr:x>
      <cdr:y>0.533</cdr:y>
    </cdr:from>
    <cdr:to>
      <cdr:x>0.62775</cdr:x>
      <cdr:y>0.6095</cdr:y>
    </cdr:to>
    <cdr:sp>
      <cdr:nvSpPr>
        <cdr:cNvPr id="4" name="TextBox 4"/>
        <cdr:cNvSpPr txBox="1">
          <a:spLocks noChangeArrowheads="1"/>
        </cdr:cNvSpPr>
      </cdr:nvSpPr>
      <cdr:spPr>
        <a:xfrm>
          <a:off x="4276725" y="1457325"/>
          <a:ext cx="495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0.923</cdr:x>
      <cdr:y>0.61325</cdr:y>
    </cdr:from>
    <cdr:to>
      <cdr:x>0.9955</cdr:x>
      <cdr:y>0.67925</cdr:y>
    </cdr:to>
    <cdr:sp>
      <cdr:nvSpPr>
        <cdr:cNvPr id="5" name="TextBox 5"/>
        <cdr:cNvSpPr txBox="1">
          <a:spLocks noChangeArrowheads="1"/>
        </cdr:cNvSpPr>
      </cdr:nvSpPr>
      <cdr:spPr>
        <a:xfrm>
          <a:off x="7019925" y="1676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0.73125</cdr:x>
      <cdr:y>1</cdr:y>
    </cdr:from>
    <cdr:to>
      <cdr:x>0.74125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5562600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0.844</cdr:x>
      <cdr:y>0</cdr:y>
    </cdr:from>
    <cdr:to>
      <cdr:x>0.98675</cdr:x>
      <cdr:y>0.07975</cdr:y>
    </cdr:to>
    <cdr:sp>
      <cdr:nvSpPr>
        <cdr:cNvPr id="7" name="TextBox 7"/>
        <cdr:cNvSpPr txBox="1">
          <a:spLocks noChangeArrowheads="1"/>
        </cdr:cNvSpPr>
      </cdr:nvSpPr>
      <cdr:spPr>
        <a:xfrm>
          <a:off x="64198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0.92025</cdr:x>
      <cdr:y>0.48275</cdr:y>
    </cdr:from>
    <cdr:to>
      <cdr:x>0.98775</cdr:x>
      <cdr:y>0.54875</cdr:y>
    </cdr:to>
    <cdr:sp>
      <cdr:nvSpPr>
        <cdr:cNvPr id="8" name="TextBox 8"/>
        <cdr:cNvSpPr txBox="1">
          <a:spLocks noChangeArrowheads="1"/>
        </cdr:cNvSpPr>
      </cdr:nvSpPr>
      <cdr:spPr>
        <a:xfrm>
          <a:off x="7000875" y="1323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</cdr:x>
      <cdr:y>0.3975</cdr:y>
    </cdr:from>
    <cdr:to>
      <cdr:x>0.9925</cdr:x>
      <cdr:y>0.463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10953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0.8825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428875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0.56275</cdr:x>
      <cdr:y>0.558</cdr:y>
    </cdr:from>
    <cdr:to>
      <cdr:x>0.63025</cdr:x>
      <cdr:y>0.6235</cdr:y>
    </cdr:to>
    <cdr:sp>
      <cdr:nvSpPr>
        <cdr:cNvPr id="3" name="TextBox 3"/>
        <cdr:cNvSpPr txBox="1">
          <a:spLocks noChangeArrowheads="1"/>
        </cdr:cNvSpPr>
      </cdr:nvSpPr>
      <cdr:spPr>
        <a:xfrm>
          <a:off x="4276725" y="15335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0.925</cdr:x>
      <cdr:y>0.46975</cdr:y>
    </cdr:from>
    <cdr:to>
      <cdr:x>0.9975</cdr:x>
      <cdr:y>0.53525</cdr:y>
    </cdr:to>
    <cdr:sp>
      <cdr:nvSpPr>
        <cdr:cNvPr id="4" name="TextBox 4"/>
        <cdr:cNvSpPr txBox="1">
          <a:spLocks noChangeArrowheads="1"/>
        </cdr:cNvSpPr>
      </cdr:nvSpPr>
      <cdr:spPr>
        <a:xfrm>
          <a:off x="7038975" y="1295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0.92125</cdr:x>
      <cdr:y>0.5305</cdr:y>
    </cdr:from>
    <cdr:to>
      <cdr:x>0.98875</cdr:x>
      <cdr:y>0.596</cdr:y>
    </cdr:to>
    <cdr:sp>
      <cdr:nvSpPr>
        <cdr:cNvPr id="5" name="TextBox 5"/>
        <cdr:cNvSpPr txBox="1">
          <a:spLocks noChangeArrowheads="1"/>
        </cdr:cNvSpPr>
      </cdr:nvSpPr>
      <cdr:spPr>
        <a:xfrm>
          <a:off x="7010400" y="14573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0.8615</cdr:x>
      <cdr:y>0.01775</cdr:y>
    </cdr:from>
    <cdr:to>
      <cdr:x>1</cdr:x>
      <cdr:y>0.097</cdr:y>
    </cdr:to>
    <cdr:sp>
      <cdr:nvSpPr>
        <cdr:cNvPr id="6" name="TextBox 6"/>
        <cdr:cNvSpPr txBox="1">
          <a:spLocks noChangeArrowheads="1"/>
        </cdr:cNvSpPr>
      </cdr:nvSpPr>
      <cdr:spPr>
        <a:xfrm>
          <a:off x="655320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0.92975</cdr:x>
      <cdr:y>0.58025</cdr:y>
    </cdr:from>
    <cdr:to>
      <cdr:x>0.99725</cdr:x>
      <cdr:y>0.64575</cdr:y>
    </cdr:to>
    <cdr:sp>
      <cdr:nvSpPr>
        <cdr:cNvPr id="7" name="TextBox 7"/>
        <cdr:cNvSpPr txBox="1">
          <a:spLocks noChangeArrowheads="1"/>
        </cdr:cNvSpPr>
      </cdr:nvSpPr>
      <cdr:spPr>
        <a:xfrm>
          <a:off x="7067550" y="16002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</cdr:x>
      <cdr:y>0.439</cdr:y>
    </cdr:from>
    <cdr:to>
      <cdr:x>1</cdr:x>
      <cdr:y>0.50375</cdr:y>
    </cdr:to>
    <cdr:sp>
      <cdr:nvSpPr>
        <cdr:cNvPr id="1" name="TextBox 1"/>
        <cdr:cNvSpPr txBox="1">
          <a:spLocks noChangeArrowheads="1"/>
        </cdr:cNvSpPr>
      </cdr:nvSpPr>
      <cdr:spPr>
        <a:xfrm>
          <a:off x="7153275" y="12287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0.72225</cdr:x>
      <cdr:y>0.2025</cdr:y>
    </cdr:from>
    <cdr:to>
      <cdr:x>0.81975</cdr:x>
      <cdr:y>0.26725</cdr:y>
    </cdr:to>
    <cdr:sp>
      <cdr:nvSpPr>
        <cdr:cNvPr id="2" name="TextBox 2"/>
        <cdr:cNvSpPr txBox="1">
          <a:spLocks noChangeArrowheads="1"/>
        </cdr:cNvSpPr>
      </cdr:nvSpPr>
      <cdr:spPr>
        <a:xfrm>
          <a:off x="5495925" y="56197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0.941</cdr:x>
      <cdr:y>0.5065</cdr:y>
    </cdr:from>
    <cdr:to>
      <cdr:x>1</cdr:x>
      <cdr:y>0.57125</cdr:y>
    </cdr:to>
    <cdr:sp>
      <cdr:nvSpPr>
        <cdr:cNvPr id="3" name="TextBox 3"/>
        <cdr:cNvSpPr txBox="1">
          <a:spLocks noChangeArrowheads="1"/>
        </cdr:cNvSpPr>
      </cdr:nvSpPr>
      <cdr:spPr>
        <a:xfrm>
          <a:off x="7153275" y="14097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0.941</cdr:x>
      <cdr:y>0.57375</cdr:y>
    </cdr:from>
    <cdr:to>
      <cdr:x>1</cdr:x>
      <cdr:y>0.6385</cdr:y>
    </cdr:to>
    <cdr:sp>
      <cdr:nvSpPr>
        <cdr:cNvPr id="4" name="TextBox 4"/>
        <cdr:cNvSpPr txBox="1">
          <a:spLocks noChangeArrowheads="1"/>
        </cdr:cNvSpPr>
      </cdr:nvSpPr>
      <cdr:spPr>
        <a:xfrm>
          <a:off x="7153275" y="16002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0.5735</cdr:x>
      <cdr:y>0.35925</cdr:y>
    </cdr:from>
    <cdr:to>
      <cdr:x>0.641</cdr:x>
      <cdr:y>0.424</cdr:y>
    </cdr:to>
    <cdr:sp>
      <cdr:nvSpPr>
        <cdr:cNvPr id="5" name="TextBox 5"/>
        <cdr:cNvSpPr txBox="1">
          <a:spLocks noChangeArrowheads="1"/>
        </cdr:cNvSpPr>
      </cdr:nvSpPr>
      <cdr:spPr>
        <a:xfrm>
          <a:off x="4362450" y="10001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0.85025</cdr:x>
      <cdr:y>0</cdr:y>
    </cdr:from>
    <cdr:to>
      <cdr:x>0.993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4674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0.941</cdr:x>
      <cdr:y>0.345</cdr:y>
    </cdr:from>
    <cdr:to>
      <cdr:x>1</cdr:x>
      <cdr:y>0.40975</cdr:y>
    </cdr:to>
    <cdr:sp>
      <cdr:nvSpPr>
        <cdr:cNvPr id="7" name="TextBox 7"/>
        <cdr:cNvSpPr txBox="1">
          <a:spLocks noChangeArrowheads="1"/>
        </cdr:cNvSpPr>
      </cdr:nvSpPr>
      <cdr:spPr>
        <a:xfrm>
          <a:off x="7153275" y="962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609600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38550"/>
        <a:ext cx="7610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0.34175</cdr:y>
    </cdr:from>
    <cdr:to>
      <cdr:x>0.991</cdr:x>
      <cdr:y>0.4065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9525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0.92575</cdr:x>
      <cdr:y>0.4035</cdr:y>
    </cdr:from>
    <cdr:to>
      <cdr:x>0.999</cdr:x>
      <cdr:y>0.46825</cdr:y>
    </cdr:to>
    <cdr:sp>
      <cdr:nvSpPr>
        <cdr:cNvPr id="2" name="TextBox 2"/>
        <cdr:cNvSpPr txBox="1">
          <a:spLocks noChangeArrowheads="1"/>
        </cdr:cNvSpPr>
      </cdr:nvSpPr>
      <cdr:spPr>
        <a:xfrm>
          <a:off x="6991350" y="11239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0.923</cdr:x>
      <cdr:y>0.484</cdr:y>
    </cdr:from>
    <cdr:to>
      <cdr:x>0.991</cdr:x>
      <cdr:y>0.54875</cdr:y>
    </cdr:to>
    <cdr:sp>
      <cdr:nvSpPr>
        <cdr:cNvPr id="3" name="TextBox 3"/>
        <cdr:cNvSpPr txBox="1">
          <a:spLocks noChangeArrowheads="1"/>
        </cdr:cNvSpPr>
      </cdr:nvSpPr>
      <cdr:spPr>
        <a:xfrm>
          <a:off x="6962775" y="1352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0.56675</cdr:x>
      <cdr:y>0.27825</cdr:y>
    </cdr:from>
    <cdr:to>
      <cdr:x>0.64</cdr:x>
      <cdr:y>0.3395</cdr:y>
    </cdr:to>
    <cdr:sp>
      <cdr:nvSpPr>
        <cdr:cNvPr id="4" name="TextBox 4"/>
        <cdr:cNvSpPr txBox="1">
          <a:spLocks noChangeArrowheads="1"/>
        </cdr:cNvSpPr>
      </cdr:nvSpPr>
      <cdr:spPr>
        <a:xfrm>
          <a:off x="4276725" y="7715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0.85025</cdr:x>
      <cdr:y>0.0035</cdr:y>
    </cdr:from>
    <cdr:to>
      <cdr:x>0.994</cdr:x>
      <cdr:y>0.08175</cdr:y>
    </cdr:to>
    <cdr:sp>
      <cdr:nvSpPr>
        <cdr:cNvPr id="6" name="TextBox 6"/>
        <cdr:cNvSpPr txBox="1">
          <a:spLocks noChangeArrowheads="1"/>
        </cdr:cNvSpPr>
      </cdr:nvSpPr>
      <cdr:spPr>
        <a:xfrm>
          <a:off x="64198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0.92875</cdr:x>
      <cdr:y>0.27825</cdr:y>
    </cdr:from>
    <cdr:to>
      <cdr:x>0.99675</cdr:x>
      <cdr:y>0.343</cdr:y>
    </cdr:to>
    <cdr:sp>
      <cdr:nvSpPr>
        <cdr:cNvPr id="7" name="TextBox 7"/>
        <cdr:cNvSpPr txBox="1">
          <a:spLocks noChangeArrowheads="1"/>
        </cdr:cNvSpPr>
      </cdr:nvSpPr>
      <cdr:spPr>
        <a:xfrm>
          <a:off x="7010400" y="7715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</cdr:x>
      <cdr:y>0.52525</cdr:y>
    </cdr:from>
    <cdr:to>
      <cdr:x>0.992</cdr:x>
      <cdr:y>0.59325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390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0.91375</cdr:x>
      <cdr:y>0.5965</cdr:y>
    </cdr:from>
    <cdr:to>
      <cdr:x>0.98175</cdr:x>
      <cdr:y>0.6645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1581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0.56625</cdr:x>
      <cdr:y>0.549</cdr:y>
    </cdr:from>
    <cdr:to>
      <cdr:x>0.6395</cdr:x>
      <cdr:y>0.62775</cdr:y>
    </cdr:to>
    <cdr:sp>
      <cdr:nvSpPr>
        <cdr:cNvPr id="3" name="TextBox 3"/>
        <cdr:cNvSpPr txBox="1">
          <a:spLocks noChangeArrowheads="1"/>
        </cdr:cNvSpPr>
      </cdr:nvSpPr>
      <cdr:spPr>
        <a:xfrm>
          <a:off x="4276725" y="145732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0.91375</cdr:x>
      <cdr:y>0.63225</cdr:y>
    </cdr:from>
    <cdr:to>
      <cdr:x>0.98175</cdr:x>
      <cdr:y>0.70025</cdr:y>
    </cdr:to>
    <cdr:sp>
      <cdr:nvSpPr>
        <cdr:cNvPr id="4" name="TextBox 4"/>
        <cdr:cNvSpPr txBox="1">
          <a:spLocks noChangeArrowheads="1"/>
        </cdr:cNvSpPr>
      </cdr:nvSpPr>
      <cdr:spPr>
        <a:xfrm>
          <a:off x="6896100" y="1676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0.924</cdr:x>
      <cdr:y>0.70275</cdr:y>
    </cdr:from>
    <cdr:to>
      <cdr:x>0.992</cdr:x>
      <cdr:y>0.77075</cdr:y>
    </cdr:to>
    <cdr:sp>
      <cdr:nvSpPr>
        <cdr:cNvPr id="5" name="TextBox 5"/>
        <cdr:cNvSpPr txBox="1">
          <a:spLocks noChangeArrowheads="1"/>
        </cdr:cNvSpPr>
      </cdr:nvSpPr>
      <cdr:spPr>
        <a:xfrm>
          <a:off x="6972300" y="1866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0.837</cdr:x>
      <cdr:y>0</cdr:y>
    </cdr:from>
    <cdr:to>
      <cdr:x>0.98075</cdr:x>
      <cdr:y>0.0825</cdr:y>
    </cdr:to>
    <cdr:sp>
      <cdr:nvSpPr>
        <cdr:cNvPr id="6" name="TextBox 6"/>
        <cdr:cNvSpPr txBox="1">
          <a:spLocks noChangeArrowheads="1"/>
        </cdr:cNvSpPr>
      </cdr:nvSpPr>
      <cdr:spPr>
        <a:xfrm>
          <a:off x="63150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0.9395</cdr:x>
      <cdr:y>0.402</cdr:y>
    </cdr:from>
    <cdr:to>
      <cdr:x>1</cdr:x>
      <cdr:y>0.46625</cdr:y>
    </cdr:to>
    <cdr:sp>
      <cdr:nvSpPr>
        <cdr:cNvPr id="1" name="TextBox 1"/>
        <cdr:cNvSpPr txBox="1">
          <a:spLocks noChangeArrowheads="1"/>
        </cdr:cNvSpPr>
      </cdr:nvSpPr>
      <cdr:spPr>
        <a:xfrm>
          <a:off x="7096125" y="11239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0.9395</cdr:x>
      <cdr:y>0.5125</cdr:y>
    </cdr:from>
    <cdr:to>
      <cdr:x>1</cdr:x>
      <cdr:y>0.57675</cdr:y>
    </cdr:to>
    <cdr:sp>
      <cdr:nvSpPr>
        <cdr:cNvPr id="2" name="TextBox 2"/>
        <cdr:cNvSpPr txBox="1">
          <a:spLocks noChangeArrowheads="1"/>
        </cdr:cNvSpPr>
      </cdr:nvSpPr>
      <cdr:spPr>
        <a:xfrm>
          <a:off x="7096125" y="14382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0.9395</cdr:x>
      <cdr:y>0.60175</cdr:y>
    </cdr:from>
    <cdr:to>
      <cdr:x>1</cdr:x>
      <cdr:y>0.666</cdr:y>
    </cdr:to>
    <cdr:sp>
      <cdr:nvSpPr>
        <cdr:cNvPr id="3" name="TextBox 3"/>
        <cdr:cNvSpPr txBox="1">
          <a:spLocks noChangeArrowheads="1"/>
        </cdr:cNvSpPr>
      </cdr:nvSpPr>
      <cdr:spPr>
        <a:xfrm>
          <a:off x="7096125" y="1695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0.57875</cdr:x>
      <cdr:y>0.3145</cdr:y>
    </cdr:from>
    <cdr:to>
      <cdr:x>0.64675</cdr:x>
      <cdr:y>0.37875</cdr:y>
    </cdr:to>
    <cdr:sp>
      <cdr:nvSpPr>
        <cdr:cNvPr id="4" name="TextBox 4"/>
        <cdr:cNvSpPr txBox="1">
          <a:spLocks noChangeArrowheads="1"/>
        </cdr:cNvSpPr>
      </cdr:nvSpPr>
      <cdr:spPr>
        <a:xfrm>
          <a:off x="4371975" y="885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0.9395</cdr:x>
      <cdr:y>0.335</cdr:y>
    </cdr:from>
    <cdr:to>
      <cdr:x>1</cdr:x>
      <cdr:y>0.39925</cdr:y>
    </cdr:to>
    <cdr:sp>
      <cdr:nvSpPr>
        <cdr:cNvPr id="5" name="TextBox 5"/>
        <cdr:cNvSpPr txBox="1">
          <a:spLocks noChangeArrowheads="1"/>
        </cdr:cNvSpPr>
      </cdr:nvSpPr>
      <cdr:spPr>
        <a:xfrm>
          <a:off x="7096125" y="942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0.87175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65913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0.998</cdr:x>
      <cdr:y>0.0105</cdr:y>
    </cdr:from>
    <cdr:to>
      <cdr:x>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477125" y="28575"/>
          <a:ext cx="9620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0.0105</cdr:y>
    </cdr:from>
    <cdr:to>
      <cdr:x>0.966</cdr:x>
      <cdr:y>0.08225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0" y="28575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0.93225</cdr:x>
      <cdr:y>0.598</cdr:y>
    </cdr:from>
    <cdr:to>
      <cdr:x>1</cdr:x>
      <cdr:y>0.66275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1666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0.565</cdr:y>
    </cdr:from>
    <cdr:to>
      <cdr:x>1</cdr:x>
      <cdr:y>0.62975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1571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0.56825</cdr:x>
      <cdr:y>0.67575</cdr:y>
    </cdr:from>
    <cdr:to>
      <cdr:x>0.63675</cdr:x>
      <cdr:y>0.7405</cdr:y>
    </cdr:to>
    <cdr:sp>
      <cdr:nvSpPr>
        <cdr:cNvPr id="5" name="TextBox 5"/>
        <cdr:cNvSpPr txBox="1">
          <a:spLocks noChangeArrowheads="1"/>
        </cdr:cNvSpPr>
      </cdr:nvSpPr>
      <cdr:spPr>
        <a:xfrm>
          <a:off x="4257675" y="1876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0.9295</cdr:x>
      <cdr:y>0.6615</cdr:y>
    </cdr:from>
    <cdr:to>
      <cdr:x>0.998</cdr:x>
      <cdr:y>0.72625</cdr:y>
    </cdr:to>
    <cdr:sp>
      <cdr:nvSpPr>
        <cdr:cNvPr id="6" name="TextBox 6"/>
        <cdr:cNvSpPr txBox="1">
          <a:spLocks noChangeArrowheads="1"/>
        </cdr:cNvSpPr>
      </cdr:nvSpPr>
      <cdr:spPr>
        <a:xfrm>
          <a:off x="6962775" y="18383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0.93225</cdr:x>
      <cdr:y>0.74325</cdr:y>
    </cdr:from>
    <cdr:to>
      <cdr:x>1</cdr:x>
      <cdr:y>0.808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2066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0.9295</cdr:x>
      <cdr:y>0.708</cdr:y>
    </cdr:from>
    <cdr:to>
      <cdr:x>0.998</cdr:x>
      <cdr:y>0.77275</cdr:y>
    </cdr:to>
    <cdr:sp>
      <cdr:nvSpPr>
        <cdr:cNvPr id="8" name="TextBox 8"/>
        <cdr:cNvSpPr txBox="1">
          <a:spLocks noChangeArrowheads="1"/>
        </cdr:cNvSpPr>
      </cdr:nvSpPr>
      <cdr:spPr>
        <a:xfrm>
          <a:off x="6962775" y="19716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</cdr:y>
    </cdr:from>
    <cdr:to>
      <cdr:x>0.98625</cdr:x>
      <cdr:y>0.07175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0.93225</cdr:x>
      <cdr:y>0.6075</cdr:y>
    </cdr:from>
    <cdr:to>
      <cdr:x>1</cdr:x>
      <cdr:y>0.6695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0" y="1771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0.935</cdr:x>
      <cdr:y>0.923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26955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0.5635</cdr:x>
      <cdr:y>0.61075</cdr:y>
    </cdr:from>
    <cdr:to>
      <cdr:x>0.6325</cdr:x>
      <cdr:y>0.67275</cdr:y>
    </cdr:to>
    <cdr:sp>
      <cdr:nvSpPr>
        <cdr:cNvPr id="4" name="TextBox 4"/>
        <cdr:cNvSpPr txBox="1">
          <a:spLocks noChangeArrowheads="1"/>
        </cdr:cNvSpPr>
      </cdr:nvSpPr>
      <cdr:spPr>
        <a:xfrm>
          <a:off x="4200525" y="1781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0.93225</cdr:x>
      <cdr:y>0.71475</cdr:y>
    </cdr:from>
    <cdr:to>
      <cdr:x>1</cdr:x>
      <cdr:y>0.77675</cdr:y>
    </cdr:to>
    <cdr:sp>
      <cdr:nvSpPr>
        <cdr:cNvPr id="5" name="TextBox 5"/>
        <cdr:cNvSpPr txBox="1">
          <a:spLocks noChangeArrowheads="1"/>
        </cdr:cNvSpPr>
      </cdr:nvSpPr>
      <cdr:spPr>
        <a:xfrm>
          <a:off x="6953250" y="2085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0.93225</cdr:x>
      <cdr:y>0.75725</cdr:y>
    </cdr:from>
    <cdr:to>
      <cdr:x>1</cdr:x>
      <cdr:y>0.81925</cdr:y>
    </cdr:to>
    <cdr:sp>
      <cdr:nvSpPr>
        <cdr:cNvPr id="6" name="TextBox 6"/>
        <cdr:cNvSpPr txBox="1">
          <a:spLocks noChangeArrowheads="1"/>
        </cdr:cNvSpPr>
      </cdr:nvSpPr>
      <cdr:spPr>
        <a:xfrm>
          <a:off x="6953250" y="22098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0.93225</cdr:x>
      <cdr:y>0.65325</cdr:y>
    </cdr:from>
    <cdr:to>
      <cdr:x>1</cdr:x>
      <cdr:y>0.71525</cdr:y>
    </cdr:to>
    <cdr:sp>
      <cdr:nvSpPr>
        <cdr:cNvPr id="7" name="TextBox 7"/>
        <cdr:cNvSpPr txBox="1">
          <a:spLocks noChangeArrowheads="1"/>
        </cdr:cNvSpPr>
      </cdr:nvSpPr>
      <cdr:spPr>
        <a:xfrm>
          <a:off x="6953250" y="1905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</cdr:x>
      <cdr:y>0.0395</cdr:y>
    </cdr:from>
    <cdr:to>
      <cdr:x>0.9755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981700" y="1047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会
</a:t>
          </a:r>
        </a:p>
      </cdr:txBody>
    </cdr:sp>
  </cdr:relSizeAnchor>
  <cdr:relSizeAnchor xmlns:cdr="http://schemas.openxmlformats.org/drawingml/2006/chartDrawing">
    <cdr:from>
      <cdr:x>0.93175</cdr:x>
      <cdr:y>0.53975</cdr:y>
    </cdr:from>
    <cdr:to>
      <cdr:x>1</cdr:x>
      <cdr:y>0.606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1466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0.93175</cdr:x>
      <cdr:y>0.57925</cdr:y>
    </cdr:from>
    <cdr:to>
      <cdr:x>1</cdr:x>
      <cdr:y>0.6455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1581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0.93175</cdr:x>
      <cdr:y>0.644</cdr:y>
    </cdr:from>
    <cdr:to>
      <cdr:x>1</cdr:x>
      <cdr:y>0.71025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7526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0.56375</cdr:x>
      <cdr:y>0.47425</cdr:y>
    </cdr:from>
    <cdr:to>
      <cdr:x>0.63225</cdr:x>
      <cdr:y>0.5405</cdr:y>
    </cdr:to>
    <cdr:sp>
      <cdr:nvSpPr>
        <cdr:cNvPr id="6" name="TextBox 6"/>
        <cdr:cNvSpPr txBox="1">
          <a:spLocks noChangeArrowheads="1"/>
        </cdr:cNvSpPr>
      </cdr:nvSpPr>
      <cdr:spPr>
        <a:xfrm>
          <a:off x="4219575" y="1295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0.93175</cdr:x>
      <cdr:y>0.475</cdr:y>
    </cdr:from>
    <cdr:to>
      <cdr:x>1</cdr:x>
      <cdr:y>0.54125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1295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542925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7496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514350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0" y="0"/>
        <a:ext cx="74676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12</xdr:col>
      <xdr:colOff>542925</xdr:colOff>
      <xdr:row>83</xdr:row>
      <xdr:rowOff>38100</xdr:rowOff>
    </xdr:to>
    <xdr:graphicFrame>
      <xdr:nvGraphicFramePr>
        <xdr:cNvPr id="3" name="Chart 3"/>
        <xdr:cNvGraphicFramePr/>
      </xdr:nvGraphicFramePr>
      <xdr:xfrm>
        <a:off x="0" y="7591425"/>
        <a:ext cx="74961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3">
      <selection activeCell="A3" sqref="A3:H3"/>
    </sheetView>
  </sheetViews>
  <sheetFormatPr defaultColWidth="9.00390625" defaultRowHeight="13.5"/>
  <cols>
    <col min="1" max="1" width="9.625" style="327" customWidth="1"/>
    <col min="2" max="2" width="7.25390625" style="374" customWidth="1"/>
    <col min="3" max="3" width="9.625" style="333" customWidth="1"/>
    <col min="4" max="4" width="9.00390625" style="327" customWidth="1"/>
    <col min="5" max="5" width="20.00390625" style="327" bestFit="1" customWidth="1"/>
    <col min="6" max="6" width="18.625" style="327" customWidth="1"/>
    <col min="7" max="7" width="7.75390625" style="327" customWidth="1"/>
    <col min="8" max="8" width="2.375" style="327" customWidth="1"/>
    <col min="9" max="9" width="7.75390625" style="327" customWidth="1"/>
    <col min="10" max="16384" width="9.00390625" style="327" customWidth="1"/>
  </cols>
  <sheetData>
    <row r="1" spans="1:8" ht="21" customHeight="1">
      <c r="A1" s="323"/>
      <c r="B1" s="353"/>
      <c r="C1" s="325"/>
      <c r="D1" s="324"/>
      <c r="E1" s="324"/>
      <c r="F1" s="324"/>
      <c r="G1" s="324"/>
      <c r="H1" s="326"/>
    </row>
    <row r="2" spans="1:8" ht="24">
      <c r="A2" s="401" t="s">
        <v>231</v>
      </c>
      <c r="B2" s="402"/>
      <c r="C2" s="402"/>
      <c r="D2" s="402"/>
      <c r="E2" s="402"/>
      <c r="F2" s="402"/>
      <c r="G2" s="402"/>
      <c r="H2" s="403"/>
    </row>
    <row r="3" spans="1:8" ht="30" customHeight="1">
      <c r="A3" s="404" t="s">
        <v>273</v>
      </c>
      <c r="B3" s="402"/>
      <c r="C3" s="402"/>
      <c r="D3" s="402"/>
      <c r="E3" s="402"/>
      <c r="F3" s="402"/>
      <c r="G3" s="402"/>
      <c r="H3" s="403"/>
    </row>
    <row r="4" spans="1:8" ht="17.25">
      <c r="A4" s="173"/>
      <c r="B4" s="354"/>
      <c r="C4" s="329"/>
      <c r="D4" s="42"/>
      <c r="E4" s="42"/>
      <c r="F4" s="42"/>
      <c r="G4" s="42"/>
      <c r="H4" s="330"/>
    </row>
    <row r="5" spans="1:8" ht="17.25">
      <c r="A5" s="385"/>
      <c r="B5" s="386"/>
      <c r="C5" s="386"/>
      <c r="D5" s="386"/>
      <c r="E5" s="386"/>
      <c r="F5" s="386"/>
      <c r="G5" s="386"/>
      <c r="H5" s="387"/>
    </row>
    <row r="6" spans="1:8" ht="23.25" customHeight="1">
      <c r="A6" s="381"/>
      <c r="B6" s="383" t="s">
        <v>246</v>
      </c>
      <c r="C6" s="382"/>
      <c r="D6" s="384" t="s">
        <v>247</v>
      </c>
      <c r="E6" s="384"/>
      <c r="F6" s="328"/>
      <c r="G6" s="328"/>
      <c r="H6" s="330"/>
    </row>
    <row r="7" spans="1:8" s="338" customFormat="1" ht="16.5" customHeight="1">
      <c r="A7" s="334"/>
      <c r="B7" s="355">
        <v>1</v>
      </c>
      <c r="C7" s="345"/>
      <c r="D7" s="328" t="s">
        <v>227</v>
      </c>
      <c r="E7" s="328"/>
      <c r="F7" s="328"/>
      <c r="G7" s="336"/>
      <c r="H7" s="337"/>
    </row>
    <row r="8" spans="1:8" s="338" customFormat="1" ht="16.5" customHeight="1">
      <c r="A8" s="334"/>
      <c r="B8" s="356"/>
      <c r="C8" s="345"/>
      <c r="D8" s="328"/>
      <c r="E8" s="328"/>
      <c r="F8" s="328"/>
      <c r="G8" s="328"/>
      <c r="H8" s="337"/>
    </row>
    <row r="9" spans="1:8" s="338" customFormat="1" ht="16.5" customHeight="1">
      <c r="A9" s="334"/>
      <c r="B9" s="357">
        <v>2</v>
      </c>
      <c r="C9" s="345"/>
      <c r="D9" s="328" t="s">
        <v>228</v>
      </c>
      <c r="E9" s="328"/>
      <c r="F9" s="328"/>
      <c r="G9" s="336"/>
      <c r="H9" s="337"/>
    </row>
    <row r="10" spans="1:8" s="338" customFormat="1" ht="16.5" customHeight="1">
      <c r="A10" s="334"/>
      <c r="B10" s="356"/>
      <c r="C10" s="345"/>
      <c r="D10" s="328"/>
      <c r="E10" s="328"/>
      <c r="F10" s="328"/>
      <c r="G10" s="328"/>
      <c r="H10" s="337"/>
    </row>
    <row r="11" spans="1:8" s="338" customFormat="1" ht="16.5" customHeight="1">
      <c r="A11" s="334"/>
      <c r="B11" s="358">
        <v>3</v>
      </c>
      <c r="C11" s="345"/>
      <c r="D11" s="328" t="s">
        <v>229</v>
      </c>
      <c r="E11" s="328"/>
      <c r="F11" s="328"/>
      <c r="G11" s="336"/>
      <c r="H11" s="337"/>
    </row>
    <row r="12" spans="1:8" s="338" customFormat="1" ht="16.5" customHeight="1">
      <c r="A12" s="334"/>
      <c r="B12" s="356"/>
      <c r="C12" s="345"/>
      <c r="D12" s="328"/>
      <c r="E12" s="328"/>
      <c r="F12" s="328"/>
      <c r="G12" s="328"/>
      <c r="H12" s="337"/>
    </row>
    <row r="13" spans="1:8" s="338" customFormat="1" ht="16.5" customHeight="1">
      <c r="A13" s="334"/>
      <c r="B13" s="359">
        <v>4</v>
      </c>
      <c r="C13" s="345"/>
      <c r="D13" s="328" t="s">
        <v>230</v>
      </c>
      <c r="E13" s="328"/>
      <c r="F13" s="328"/>
      <c r="G13" s="336"/>
      <c r="H13" s="337"/>
    </row>
    <row r="14" spans="1:8" s="338" customFormat="1" ht="16.5" customHeight="1">
      <c r="A14" s="334"/>
      <c r="B14" s="356" t="s">
        <v>92</v>
      </c>
      <c r="C14" s="345"/>
      <c r="D14" s="328"/>
      <c r="E14" s="328"/>
      <c r="F14" s="328"/>
      <c r="G14" s="328"/>
      <c r="H14" s="337"/>
    </row>
    <row r="15" spans="1:8" s="338" customFormat="1" ht="16.5" customHeight="1">
      <c r="A15" s="334"/>
      <c r="B15" s="360">
        <v>5</v>
      </c>
      <c r="C15" s="349"/>
      <c r="D15" s="328" t="s">
        <v>233</v>
      </c>
      <c r="E15" s="328"/>
      <c r="F15" s="328"/>
      <c r="G15" s="336"/>
      <c r="H15" s="337"/>
    </row>
    <row r="16" spans="1:8" s="338" customFormat="1" ht="16.5" customHeight="1">
      <c r="A16" s="334"/>
      <c r="B16" s="356"/>
      <c r="C16" s="345"/>
      <c r="D16" s="328"/>
      <c r="E16" s="328"/>
      <c r="F16" s="328"/>
      <c r="G16" s="328"/>
      <c r="H16" s="337"/>
    </row>
    <row r="17" spans="1:8" s="338" customFormat="1" ht="16.5" customHeight="1">
      <c r="A17" s="334"/>
      <c r="B17" s="361">
        <v>6</v>
      </c>
      <c r="C17" s="345"/>
      <c r="D17" s="328" t="s">
        <v>234</v>
      </c>
      <c r="E17" s="328"/>
      <c r="F17" s="328"/>
      <c r="G17" s="328"/>
      <c r="H17" s="337"/>
    </row>
    <row r="18" spans="1:8" s="338" customFormat="1" ht="16.5" customHeight="1">
      <c r="A18" s="334"/>
      <c r="B18" s="356"/>
      <c r="C18" s="345"/>
      <c r="D18" s="328"/>
      <c r="E18" s="328"/>
      <c r="F18" s="328"/>
      <c r="G18" s="328"/>
      <c r="H18" s="337"/>
    </row>
    <row r="19" spans="1:8" s="338" customFormat="1" ht="16.5" customHeight="1">
      <c r="A19" s="334"/>
      <c r="B19" s="362">
        <v>7</v>
      </c>
      <c r="C19" s="345"/>
      <c r="D19" s="328" t="s">
        <v>235</v>
      </c>
      <c r="E19" s="328"/>
      <c r="F19" s="328"/>
      <c r="G19" s="328"/>
      <c r="H19" s="337"/>
    </row>
    <row r="20" spans="1:8" s="338" customFormat="1" ht="16.5" customHeight="1">
      <c r="A20" s="334"/>
      <c r="B20" s="356"/>
      <c r="C20" s="345"/>
      <c r="D20" s="328"/>
      <c r="E20" s="328"/>
      <c r="F20" s="328"/>
      <c r="G20" s="328"/>
      <c r="H20" s="337"/>
    </row>
    <row r="21" spans="1:8" s="338" customFormat="1" ht="16.5" customHeight="1">
      <c r="A21" s="334"/>
      <c r="B21" s="363">
        <v>8</v>
      </c>
      <c r="C21" s="345"/>
      <c r="D21" s="328" t="s">
        <v>232</v>
      </c>
      <c r="E21" s="328"/>
      <c r="F21" s="328"/>
      <c r="G21" s="328"/>
      <c r="H21" s="337"/>
    </row>
    <row r="22" spans="1:8" s="338" customFormat="1" ht="16.5" customHeight="1">
      <c r="A22" s="334"/>
      <c r="B22" s="356"/>
      <c r="C22" s="345"/>
      <c r="D22" s="328"/>
      <c r="E22" s="328"/>
      <c r="F22" s="328"/>
      <c r="G22" s="328"/>
      <c r="H22" s="337"/>
    </row>
    <row r="23" spans="1:8" s="338" customFormat="1" ht="16.5" customHeight="1">
      <c r="A23" s="334"/>
      <c r="B23" s="364">
        <v>9</v>
      </c>
      <c r="C23" s="345"/>
      <c r="D23" s="328" t="s">
        <v>236</v>
      </c>
      <c r="E23" s="328"/>
      <c r="F23" s="328"/>
      <c r="G23" s="328"/>
      <c r="H23" s="337"/>
    </row>
    <row r="24" spans="1:8" s="338" customFormat="1" ht="16.5" customHeight="1">
      <c r="A24" s="334"/>
      <c r="B24" s="356"/>
      <c r="C24" s="345"/>
      <c r="D24" s="328"/>
      <c r="E24" s="328"/>
      <c r="F24" s="328"/>
      <c r="G24" s="328"/>
      <c r="H24" s="337"/>
    </row>
    <row r="25" spans="1:8" s="338" customFormat="1" ht="16.5" customHeight="1">
      <c r="A25" s="334"/>
      <c r="B25" s="365">
        <v>10</v>
      </c>
      <c r="C25" s="345"/>
      <c r="D25" s="328" t="s">
        <v>237</v>
      </c>
      <c r="E25" s="328"/>
      <c r="F25" s="328"/>
      <c r="G25" s="328"/>
      <c r="H25" s="337"/>
    </row>
    <row r="26" spans="1:8" s="338" customFormat="1" ht="16.5" customHeight="1">
      <c r="A26" s="334"/>
      <c r="B26" s="356"/>
      <c r="C26" s="345"/>
      <c r="D26" s="328"/>
      <c r="E26" s="328"/>
      <c r="F26" s="328"/>
      <c r="G26" s="328"/>
      <c r="H26" s="337"/>
    </row>
    <row r="27" spans="1:8" s="338" customFormat="1" ht="16.5" customHeight="1">
      <c r="A27" s="334"/>
      <c r="B27" s="366">
        <v>11</v>
      </c>
      <c r="C27" s="345"/>
      <c r="D27" s="328" t="s">
        <v>238</v>
      </c>
      <c r="E27" s="328"/>
      <c r="F27" s="328"/>
      <c r="G27" s="328"/>
      <c r="H27" s="337"/>
    </row>
    <row r="28" spans="1:8" s="338" customFormat="1" ht="16.5" customHeight="1">
      <c r="A28" s="334"/>
      <c r="B28" s="356"/>
      <c r="C28" s="345"/>
      <c r="D28" s="328"/>
      <c r="E28" s="328"/>
      <c r="F28" s="328"/>
      <c r="G28" s="328"/>
      <c r="H28" s="337"/>
    </row>
    <row r="29" spans="1:8" s="338" customFormat="1" ht="16.5" customHeight="1">
      <c r="A29" s="334"/>
      <c r="B29" s="368">
        <v>12</v>
      </c>
      <c r="C29" s="345"/>
      <c r="D29" s="328" t="s">
        <v>239</v>
      </c>
      <c r="E29" s="328"/>
      <c r="F29" s="328"/>
      <c r="G29" s="328"/>
      <c r="H29" s="337"/>
    </row>
    <row r="30" spans="1:8" s="338" customFormat="1" ht="16.5" customHeight="1">
      <c r="A30" s="339"/>
      <c r="B30" s="367"/>
      <c r="C30" s="350"/>
      <c r="D30" s="340"/>
      <c r="E30" s="340"/>
      <c r="F30" s="340"/>
      <c r="G30" s="340"/>
      <c r="H30" s="341"/>
    </row>
    <row r="31" spans="1:8" s="338" customFormat="1" ht="16.5" customHeight="1">
      <c r="A31" s="334"/>
      <c r="B31" s="375">
        <v>13</v>
      </c>
      <c r="C31" s="351"/>
      <c r="D31" s="328" t="s">
        <v>240</v>
      </c>
      <c r="E31" s="328"/>
      <c r="F31" s="328"/>
      <c r="G31" s="328"/>
      <c r="H31" s="337"/>
    </row>
    <row r="32" spans="1:8" s="338" customFormat="1" ht="16.5" customHeight="1">
      <c r="A32" s="334"/>
      <c r="B32" s="356"/>
      <c r="C32" s="345"/>
      <c r="D32" s="328"/>
      <c r="E32" s="328"/>
      <c r="F32" s="328"/>
      <c r="G32" s="328"/>
      <c r="H32" s="337"/>
    </row>
    <row r="33" spans="1:8" s="338" customFormat="1" ht="16.5" customHeight="1">
      <c r="A33" s="334"/>
      <c r="B33" s="369">
        <v>14</v>
      </c>
      <c r="C33" s="345"/>
      <c r="D33" s="328" t="s">
        <v>241</v>
      </c>
      <c r="E33" s="328"/>
      <c r="F33" s="328"/>
      <c r="G33" s="328"/>
      <c r="H33" s="337"/>
    </row>
    <row r="34" spans="1:8" s="338" customFormat="1" ht="16.5" customHeight="1">
      <c r="A34" s="342"/>
      <c r="B34" s="356"/>
      <c r="C34" s="345"/>
      <c r="D34" s="343"/>
      <c r="E34" s="343"/>
      <c r="F34" s="343"/>
      <c r="G34" s="343"/>
      <c r="H34" s="344"/>
    </row>
    <row r="35" spans="1:8" s="338" customFormat="1" ht="16.5" customHeight="1">
      <c r="A35" s="346"/>
      <c r="B35" s="370">
        <v>15</v>
      </c>
      <c r="C35" s="345"/>
      <c r="D35" s="347" t="s">
        <v>244</v>
      </c>
      <c r="E35" s="347" t="s">
        <v>245</v>
      </c>
      <c r="F35" s="347"/>
      <c r="G35" s="347"/>
      <c r="H35" s="348"/>
    </row>
    <row r="36" spans="1:8" s="338" customFormat="1" ht="16.5" customHeight="1">
      <c r="A36" s="342"/>
      <c r="B36" s="371"/>
      <c r="C36" s="352"/>
      <c r="D36" s="343"/>
      <c r="E36" s="343"/>
      <c r="F36" s="343"/>
      <c r="G36" s="343"/>
      <c r="H36" s="344"/>
    </row>
    <row r="37" spans="1:8" s="338" customFormat="1" ht="16.5" customHeight="1">
      <c r="A37" s="334"/>
      <c r="B37" s="372">
        <v>16</v>
      </c>
      <c r="C37" s="351"/>
      <c r="D37" s="328" t="s">
        <v>242</v>
      </c>
      <c r="E37" s="328"/>
      <c r="F37" s="328"/>
      <c r="G37" s="328"/>
      <c r="H37" s="337"/>
    </row>
    <row r="38" spans="1:8" s="338" customFormat="1" ht="16.5" customHeight="1">
      <c r="A38" s="334"/>
      <c r="B38" s="356"/>
      <c r="C38" s="345"/>
      <c r="D38" s="328"/>
      <c r="E38" s="328"/>
      <c r="F38" s="328"/>
      <c r="G38" s="328"/>
      <c r="H38" s="337"/>
    </row>
    <row r="39" spans="1:8" s="338" customFormat="1" ht="16.5" customHeight="1">
      <c r="A39" s="334"/>
      <c r="B39" s="373">
        <v>17</v>
      </c>
      <c r="C39" s="351"/>
      <c r="D39" s="328" t="s">
        <v>243</v>
      </c>
      <c r="E39" s="328"/>
      <c r="F39" s="328"/>
      <c r="G39" s="328"/>
      <c r="H39" s="337"/>
    </row>
    <row r="40" spans="1:8" s="338" customFormat="1" ht="16.5" customHeight="1">
      <c r="A40" s="334"/>
      <c r="B40" s="373"/>
      <c r="C40" s="351"/>
      <c r="D40" s="328"/>
      <c r="E40" s="328"/>
      <c r="F40" s="328"/>
      <c r="G40" s="328"/>
      <c r="H40" s="337"/>
    </row>
    <row r="41" spans="1:8" s="338" customFormat="1" ht="16.5" customHeight="1">
      <c r="A41" s="334"/>
      <c r="B41" s="356"/>
      <c r="C41" s="335"/>
      <c r="D41" s="328"/>
      <c r="E41" s="328"/>
      <c r="F41" s="328"/>
      <c r="G41" s="328"/>
      <c r="H41" s="337"/>
    </row>
    <row r="42" spans="1:8" s="338" customFormat="1" ht="29.25" customHeight="1">
      <c r="A42" s="405" t="s">
        <v>248</v>
      </c>
      <c r="B42" s="406"/>
      <c r="C42" s="406"/>
      <c r="D42" s="406"/>
      <c r="E42" s="406"/>
      <c r="F42" s="406"/>
      <c r="G42" s="406"/>
      <c r="H42" s="407"/>
    </row>
    <row r="43" spans="1:8" s="338" customFormat="1" ht="14.25">
      <c r="A43" s="376"/>
      <c r="B43" s="377"/>
      <c r="C43" s="378"/>
      <c r="D43" s="379"/>
      <c r="E43" s="379"/>
      <c r="F43" s="379"/>
      <c r="G43" s="379"/>
      <c r="H43" s="380"/>
    </row>
    <row r="44" spans="1:8" s="332" customFormat="1" ht="17.25">
      <c r="A44" s="331"/>
      <c r="B44" s="354"/>
      <c r="C44" s="329"/>
      <c r="D44" s="331"/>
      <c r="E44" s="331"/>
      <c r="F44" s="331"/>
      <c r="G44" s="331"/>
      <c r="H44" s="331"/>
    </row>
    <row r="45" spans="1:8" s="332" customFormat="1" ht="17.25">
      <c r="A45" s="331"/>
      <c r="B45" s="354"/>
      <c r="C45" s="329"/>
      <c r="D45" s="331"/>
      <c r="E45" s="331"/>
      <c r="F45" s="331"/>
      <c r="G45" s="331"/>
      <c r="H45" s="331"/>
    </row>
    <row r="46" spans="1:8" s="332" customFormat="1" ht="17.25">
      <c r="A46" s="331"/>
      <c r="B46" s="354"/>
      <c r="C46" s="329"/>
      <c r="D46" s="331"/>
      <c r="E46" s="331"/>
      <c r="F46" s="331"/>
      <c r="G46" s="331"/>
      <c r="H46" s="331"/>
    </row>
    <row r="47" spans="1:8" s="332" customFormat="1" ht="17.25">
      <c r="A47" s="331"/>
      <c r="B47" s="354"/>
      <c r="C47" s="329"/>
      <c r="D47" s="331"/>
      <c r="E47" s="331"/>
      <c r="F47" s="331"/>
      <c r="G47" s="331"/>
      <c r="H47" s="331"/>
    </row>
    <row r="48" spans="1:8" s="332" customFormat="1" ht="17.25">
      <c r="A48" s="331"/>
      <c r="B48" s="354"/>
      <c r="C48" s="329"/>
      <c r="D48" s="331"/>
      <c r="E48" s="331"/>
      <c r="F48" s="331"/>
      <c r="G48" s="331"/>
      <c r="H48" s="331"/>
    </row>
    <row r="49" spans="1:8" s="332" customFormat="1" ht="17.25">
      <c r="A49" s="331"/>
      <c r="B49" s="354"/>
      <c r="C49" s="329"/>
      <c r="D49" s="331"/>
      <c r="E49" s="331"/>
      <c r="F49" s="331"/>
      <c r="G49" s="331"/>
      <c r="H49" s="331"/>
    </row>
    <row r="50" spans="1:8" s="332" customFormat="1" ht="17.25">
      <c r="A50" s="331"/>
      <c r="B50" s="354"/>
      <c r="C50" s="329"/>
      <c r="D50" s="331"/>
      <c r="E50" s="331"/>
      <c r="F50" s="331"/>
      <c r="G50" s="331"/>
      <c r="H50" s="331"/>
    </row>
    <row r="51" spans="1:8" s="332" customFormat="1" ht="17.25">
      <c r="A51" s="331"/>
      <c r="B51" s="354"/>
      <c r="C51" s="329"/>
      <c r="D51" s="331"/>
      <c r="E51" s="331"/>
      <c r="F51" s="331"/>
      <c r="G51" s="331"/>
      <c r="H51" s="331"/>
    </row>
    <row r="52" spans="1:8" s="332" customFormat="1" ht="17.25">
      <c r="A52" s="331"/>
      <c r="B52" s="354"/>
      <c r="C52" s="329"/>
      <c r="D52" s="331"/>
      <c r="E52" s="331"/>
      <c r="F52" s="331"/>
      <c r="G52" s="331"/>
      <c r="H52" s="331"/>
    </row>
    <row r="53" spans="1:8" s="332" customFormat="1" ht="17.25">
      <c r="A53" s="331"/>
      <c r="B53" s="354"/>
      <c r="C53" s="329"/>
      <c r="D53" s="331"/>
      <c r="E53" s="331"/>
      <c r="F53" s="331"/>
      <c r="G53" s="331"/>
      <c r="H53" s="331"/>
    </row>
    <row r="54" spans="1:8" s="332" customFormat="1" ht="17.25">
      <c r="A54" s="331"/>
      <c r="B54" s="354"/>
      <c r="C54" s="329"/>
      <c r="D54" s="331"/>
      <c r="E54" s="331"/>
      <c r="F54" s="331"/>
      <c r="G54" s="331"/>
      <c r="H54" s="331"/>
    </row>
    <row r="55" spans="2:3" s="332" customFormat="1" ht="17.25">
      <c r="B55" s="374"/>
      <c r="C55" s="333"/>
    </row>
    <row r="56" spans="2:3" s="332" customFormat="1" ht="17.25">
      <c r="B56" s="374"/>
      <c r="C56" s="333"/>
    </row>
    <row r="57" spans="2:3" s="332" customFormat="1" ht="17.25">
      <c r="B57" s="374"/>
      <c r="C57" s="333"/>
    </row>
    <row r="58" spans="2:3" s="332" customFormat="1" ht="17.25">
      <c r="B58" s="374"/>
      <c r="C58" s="333"/>
    </row>
    <row r="59" spans="2:3" s="332" customFormat="1" ht="17.25">
      <c r="B59" s="374"/>
      <c r="C59" s="333"/>
    </row>
    <row r="60" spans="2:3" s="332" customFormat="1" ht="17.25">
      <c r="B60" s="374"/>
      <c r="C60" s="333"/>
    </row>
    <row r="61" spans="2:3" s="332" customFormat="1" ht="17.25">
      <c r="B61" s="374"/>
      <c r="C61" s="333"/>
    </row>
    <row r="62" spans="2:3" s="332" customFormat="1" ht="17.25">
      <c r="B62" s="374"/>
      <c r="C62" s="333"/>
    </row>
    <row r="63" spans="2:3" s="332" customFormat="1" ht="17.25">
      <c r="B63" s="374"/>
      <c r="C63" s="333"/>
    </row>
    <row r="64" spans="2:3" s="332" customFormat="1" ht="17.25">
      <c r="B64" s="374"/>
      <c r="C64" s="333"/>
    </row>
    <row r="65" spans="2:3" s="332" customFormat="1" ht="17.25">
      <c r="B65" s="374"/>
      <c r="C65" s="333"/>
    </row>
    <row r="66" spans="2:3" s="332" customFormat="1" ht="17.25">
      <c r="B66" s="374"/>
      <c r="C66" s="333"/>
    </row>
    <row r="67" spans="2:3" s="332" customFormat="1" ht="17.25">
      <c r="B67" s="374"/>
      <c r="C67" s="333"/>
    </row>
    <row r="68" spans="2:3" s="332" customFormat="1" ht="17.25">
      <c r="B68" s="374"/>
      <c r="C68" s="333"/>
    </row>
    <row r="69" spans="2:3" s="332" customFormat="1" ht="17.25">
      <c r="B69" s="374"/>
      <c r="C69" s="333"/>
    </row>
    <row r="70" spans="2:3" s="332" customFormat="1" ht="17.25">
      <c r="B70" s="374"/>
      <c r="C70" s="333"/>
    </row>
    <row r="71" spans="2:3" s="332" customFormat="1" ht="17.25">
      <c r="B71" s="374"/>
      <c r="C71" s="333"/>
    </row>
    <row r="72" spans="2:3" s="332" customFormat="1" ht="17.25">
      <c r="B72" s="374"/>
      <c r="C72" s="333"/>
    </row>
    <row r="73" spans="2:3" s="332" customFormat="1" ht="17.25">
      <c r="B73" s="374"/>
      <c r="C73" s="333"/>
    </row>
    <row r="74" spans="2:3" s="332" customFormat="1" ht="17.25">
      <c r="B74" s="374"/>
      <c r="C74" s="333"/>
    </row>
    <row r="75" spans="2:3" s="332" customFormat="1" ht="17.25">
      <c r="B75" s="374"/>
      <c r="C75" s="333"/>
    </row>
    <row r="76" spans="2:3" s="332" customFormat="1" ht="17.25">
      <c r="B76" s="374"/>
      <c r="C76" s="333"/>
    </row>
    <row r="77" spans="2:3" s="332" customFormat="1" ht="17.25">
      <c r="B77" s="374"/>
      <c r="C77" s="333"/>
    </row>
    <row r="78" spans="2:3" s="332" customFormat="1" ht="17.25">
      <c r="B78" s="374"/>
      <c r="C78" s="333"/>
    </row>
    <row r="79" spans="2:3" s="332" customFormat="1" ht="17.25">
      <c r="B79" s="374"/>
      <c r="C79" s="333"/>
    </row>
    <row r="80" spans="2:3" s="332" customFormat="1" ht="17.25">
      <c r="B80" s="374"/>
      <c r="C80" s="333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8.25390625" style="0" customWidth="1"/>
    <col min="8" max="8" width="11.50390625" style="0" customWidth="1"/>
  </cols>
  <sheetData>
    <row r="1" spans="1:9" ht="13.5" customHeight="1">
      <c r="A1" s="421"/>
      <c r="B1" s="422"/>
      <c r="C1" s="422"/>
      <c r="D1" s="422"/>
      <c r="E1" s="422"/>
      <c r="F1" s="422"/>
      <c r="G1" s="422"/>
      <c r="H1" s="50"/>
      <c r="I1" s="50"/>
    </row>
    <row r="19" ht="13.5">
      <c r="I19" s="59"/>
    </row>
    <row r="20" ht="14.25" thickBot="1"/>
    <row r="21" spans="1:7" ht="13.5">
      <c r="A21" s="106" t="s">
        <v>61</v>
      </c>
      <c r="B21" s="107" t="s">
        <v>62</v>
      </c>
      <c r="C21" s="88" t="s">
        <v>146</v>
      </c>
      <c r="D21" s="88" t="s">
        <v>147</v>
      </c>
      <c r="E21" s="107" t="s">
        <v>55</v>
      </c>
      <c r="F21" s="107" t="s">
        <v>63</v>
      </c>
      <c r="G21" s="108" t="s">
        <v>88</v>
      </c>
    </row>
    <row r="22" spans="1:7" ht="13.5">
      <c r="A22" s="109">
        <v>1</v>
      </c>
      <c r="B22" s="209" t="s">
        <v>128</v>
      </c>
      <c r="C22" s="9">
        <v>21384</v>
      </c>
      <c r="D22" s="9">
        <v>15083</v>
      </c>
      <c r="E22" s="124">
        <v>119.7</v>
      </c>
      <c r="F22" s="45">
        <f>SUM(C22/D22*100)</f>
        <v>141.7755088510243</v>
      </c>
      <c r="G22" s="110"/>
    </row>
    <row r="23" spans="1:7" ht="13.5">
      <c r="A23" s="109">
        <v>2</v>
      </c>
      <c r="B23" s="209" t="s">
        <v>157</v>
      </c>
      <c r="C23" s="9">
        <v>15994</v>
      </c>
      <c r="D23" s="9">
        <v>15747</v>
      </c>
      <c r="E23" s="124">
        <v>99.4</v>
      </c>
      <c r="F23" s="45">
        <f>SUM(C23/D23*100)</f>
        <v>101.56855274020448</v>
      </c>
      <c r="G23" s="110"/>
    </row>
    <row r="24" spans="1:7" ht="13.5">
      <c r="A24" s="109">
        <v>3</v>
      </c>
      <c r="B24" s="209" t="s">
        <v>260</v>
      </c>
      <c r="C24" s="9">
        <v>6625</v>
      </c>
      <c r="D24" s="9">
        <v>10985</v>
      </c>
      <c r="E24" s="124">
        <v>107.6</v>
      </c>
      <c r="F24" s="45">
        <f aca="true" t="shared" si="0" ref="F24:F32">SUM(C24/D24*100)</f>
        <v>60.30951297223487</v>
      </c>
      <c r="G24" s="110"/>
    </row>
    <row r="25" spans="1:7" ht="13.5">
      <c r="A25" s="109">
        <v>4</v>
      </c>
      <c r="B25" s="7" t="s">
        <v>261</v>
      </c>
      <c r="C25" s="9">
        <v>6257</v>
      </c>
      <c r="D25" s="9">
        <v>8212</v>
      </c>
      <c r="E25" s="124">
        <v>87.7</v>
      </c>
      <c r="F25" s="45">
        <f t="shared" si="0"/>
        <v>76.19337554797858</v>
      </c>
      <c r="G25" s="110"/>
    </row>
    <row r="26" spans="1:7" ht="13.5" customHeight="1">
      <c r="A26" s="109">
        <v>5</v>
      </c>
      <c r="B26" s="209" t="s">
        <v>138</v>
      </c>
      <c r="C26" s="9">
        <v>5171</v>
      </c>
      <c r="D26" s="9">
        <v>5619</v>
      </c>
      <c r="E26" s="124">
        <v>89.6</v>
      </c>
      <c r="F26" s="45">
        <f t="shared" si="0"/>
        <v>92.02705107670404</v>
      </c>
      <c r="G26" s="110"/>
    </row>
    <row r="27" spans="1:7" ht="13.5" customHeight="1">
      <c r="A27" s="109">
        <v>6</v>
      </c>
      <c r="B27" s="209" t="s">
        <v>179</v>
      </c>
      <c r="C27" s="9">
        <v>5091</v>
      </c>
      <c r="D27" s="9">
        <v>4501</v>
      </c>
      <c r="E27" s="124">
        <v>113.6</v>
      </c>
      <c r="F27" s="45">
        <f t="shared" si="0"/>
        <v>113.10819817818263</v>
      </c>
      <c r="G27" s="110"/>
    </row>
    <row r="28" spans="1:7" ht="13.5" customHeight="1">
      <c r="A28" s="109">
        <v>7</v>
      </c>
      <c r="B28" s="209" t="s">
        <v>262</v>
      </c>
      <c r="C28" s="115">
        <v>4937</v>
      </c>
      <c r="D28" s="115">
        <v>5434</v>
      </c>
      <c r="E28" s="124">
        <v>78.6</v>
      </c>
      <c r="F28" s="45">
        <f t="shared" si="0"/>
        <v>90.85388295914612</v>
      </c>
      <c r="G28" s="110"/>
    </row>
    <row r="29" spans="1:7" ht="13.5" customHeight="1">
      <c r="A29" s="109">
        <v>8</v>
      </c>
      <c r="B29" s="209" t="s">
        <v>175</v>
      </c>
      <c r="C29" s="115">
        <v>4197</v>
      </c>
      <c r="D29" s="115">
        <v>4526</v>
      </c>
      <c r="E29" s="124">
        <v>98.5</v>
      </c>
      <c r="F29" s="45">
        <f t="shared" si="0"/>
        <v>92.73088820150242</v>
      </c>
      <c r="G29" s="110"/>
    </row>
    <row r="30" spans="1:7" ht="13.5" customHeight="1">
      <c r="A30" s="109">
        <v>9</v>
      </c>
      <c r="B30" s="209" t="s">
        <v>176</v>
      </c>
      <c r="C30" s="115">
        <v>3230</v>
      </c>
      <c r="D30" s="115">
        <v>3447</v>
      </c>
      <c r="E30" s="124">
        <v>102.5</v>
      </c>
      <c r="F30" s="45">
        <f t="shared" si="0"/>
        <v>93.70467072816943</v>
      </c>
      <c r="G30" s="110"/>
    </row>
    <row r="31" spans="1:7" ht="13.5" customHeight="1" thickBot="1">
      <c r="A31" s="111">
        <v>10</v>
      </c>
      <c r="B31" s="209" t="s">
        <v>80</v>
      </c>
      <c r="C31" s="112">
        <v>3050</v>
      </c>
      <c r="D31" s="112">
        <v>4121</v>
      </c>
      <c r="E31" s="125">
        <v>99.9</v>
      </c>
      <c r="F31" s="45">
        <f t="shared" si="0"/>
        <v>74.01116233923804</v>
      </c>
      <c r="G31" s="113"/>
    </row>
    <row r="32" spans="1:7" ht="13.5" customHeight="1" thickBot="1">
      <c r="A32" s="94"/>
      <c r="B32" s="95" t="s">
        <v>84</v>
      </c>
      <c r="C32" s="96">
        <v>87833</v>
      </c>
      <c r="D32" s="96">
        <v>92441</v>
      </c>
      <c r="E32" s="97">
        <v>100.7</v>
      </c>
      <c r="F32" s="121">
        <f t="shared" si="0"/>
        <v>95.01519888361226</v>
      </c>
      <c r="G32" s="123">
        <v>92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6" t="s">
        <v>61</v>
      </c>
      <c r="B53" s="107" t="s">
        <v>62</v>
      </c>
      <c r="C53" s="88" t="s">
        <v>146</v>
      </c>
      <c r="D53" s="88" t="s">
        <v>147</v>
      </c>
      <c r="E53" s="107" t="s">
        <v>55</v>
      </c>
      <c r="F53" s="107" t="s">
        <v>63</v>
      </c>
      <c r="G53" s="108" t="s">
        <v>88</v>
      </c>
    </row>
    <row r="54" spans="1:7" ht="13.5">
      <c r="A54" s="109">
        <v>1</v>
      </c>
      <c r="B54" s="209" t="s">
        <v>128</v>
      </c>
      <c r="C54" s="9">
        <v>156490</v>
      </c>
      <c r="D54" s="9">
        <v>167094</v>
      </c>
      <c r="E54" s="45">
        <v>92.2</v>
      </c>
      <c r="F54" s="45">
        <f aca="true" t="shared" si="1" ref="F54:F64">SUM(C54/D54*100)</f>
        <v>93.65387147354184</v>
      </c>
      <c r="G54" s="110"/>
    </row>
    <row r="55" spans="1:7" ht="13.5">
      <c r="A55" s="109">
        <v>2</v>
      </c>
      <c r="B55" s="209" t="s">
        <v>129</v>
      </c>
      <c r="C55" s="9">
        <v>19746</v>
      </c>
      <c r="D55" s="9">
        <v>20689</v>
      </c>
      <c r="E55" s="45">
        <v>97.6</v>
      </c>
      <c r="F55" s="45">
        <f t="shared" si="1"/>
        <v>95.44202233070715</v>
      </c>
      <c r="G55" s="110"/>
    </row>
    <row r="56" spans="1:7" ht="13.5">
      <c r="A56" s="109">
        <v>3</v>
      </c>
      <c r="B56" s="209" t="s">
        <v>78</v>
      </c>
      <c r="C56" s="9">
        <v>18188</v>
      </c>
      <c r="D56" s="9">
        <v>17709</v>
      </c>
      <c r="E56" s="45">
        <v>98.7</v>
      </c>
      <c r="F56" s="45">
        <f t="shared" si="1"/>
        <v>102.70483934722459</v>
      </c>
      <c r="G56" s="110"/>
    </row>
    <row r="57" spans="1:7" ht="13.5">
      <c r="A57" s="109">
        <v>4</v>
      </c>
      <c r="B57" s="209" t="s">
        <v>132</v>
      </c>
      <c r="C57" s="9">
        <v>9445</v>
      </c>
      <c r="D57" s="9">
        <v>6717</v>
      </c>
      <c r="E57" s="45">
        <v>104</v>
      </c>
      <c r="F57" s="45">
        <f t="shared" si="1"/>
        <v>140.61336906357005</v>
      </c>
      <c r="G57" s="110"/>
    </row>
    <row r="58" spans="1:7" ht="13.5">
      <c r="A58" s="109">
        <v>5</v>
      </c>
      <c r="B58" s="209" t="s">
        <v>263</v>
      </c>
      <c r="C58" s="9">
        <v>8737</v>
      </c>
      <c r="D58" s="9">
        <v>6661</v>
      </c>
      <c r="E58" s="45">
        <v>89.6</v>
      </c>
      <c r="F58" s="45">
        <f t="shared" si="1"/>
        <v>131.16649151779012</v>
      </c>
      <c r="G58" s="110"/>
    </row>
    <row r="59" spans="1:7" ht="13.5">
      <c r="A59" s="109">
        <v>6</v>
      </c>
      <c r="B59" s="210" t="s">
        <v>156</v>
      </c>
      <c r="C59" s="9">
        <v>7532</v>
      </c>
      <c r="D59" s="9">
        <v>6049</v>
      </c>
      <c r="E59" s="45">
        <v>116.6</v>
      </c>
      <c r="F59" s="45">
        <f t="shared" si="1"/>
        <v>124.51644899983467</v>
      </c>
      <c r="G59" s="110"/>
    </row>
    <row r="60" spans="1:7" ht="13.5">
      <c r="A60" s="109">
        <v>7</v>
      </c>
      <c r="B60" s="209" t="s">
        <v>264</v>
      </c>
      <c r="C60" s="9">
        <v>7184</v>
      </c>
      <c r="D60" s="9">
        <v>3344</v>
      </c>
      <c r="E60" s="174">
        <v>129</v>
      </c>
      <c r="F60" s="45">
        <f t="shared" si="1"/>
        <v>214.8325358851675</v>
      </c>
      <c r="G60" s="110"/>
    </row>
    <row r="61" spans="1:7" ht="13.5">
      <c r="A61" s="109">
        <v>8</v>
      </c>
      <c r="B61" s="210" t="s">
        <v>260</v>
      </c>
      <c r="C61" s="9">
        <v>5772</v>
      </c>
      <c r="D61" s="9">
        <v>3575</v>
      </c>
      <c r="E61" s="45">
        <v>90.1</v>
      </c>
      <c r="F61" s="45">
        <f t="shared" si="1"/>
        <v>161.45454545454544</v>
      </c>
      <c r="G61" s="110"/>
    </row>
    <row r="62" spans="1:7" ht="13.5">
      <c r="A62" s="109">
        <v>9</v>
      </c>
      <c r="B62" s="210" t="s">
        <v>180</v>
      </c>
      <c r="C62" s="9">
        <v>5462</v>
      </c>
      <c r="D62" s="9">
        <v>6725</v>
      </c>
      <c r="E62" s="45">
        <v>99.7</v>
      </c>
      <c r="F62" s="45">
        <f t="shared" si="1"/>
        <v>81.21933085501858</v>
      </c>
      <c r="G62" s="110"/>
    </row>
    <row r="63" spans="1:8" ht="14.25" thickBot="1">
      <c r="A63" s="114">
        <v>10</v>
      </c>
      <c r="B63" s="210" t="s">
        <v>181</v>
      </c>
      <c r="C63" s="115">
        <v>5089</v>
      </c>
      <c r="D63" s="115">
        <v>4833</v>
      </c>
      <c r="E63" s="116">
        <v>94.2</v>
      </c>
      <c r="F63" s="116">
        <f t="shared" si="1"/>
        <v>105.2969170287606</v>
      </c>
      <c r="G63" s="118"/>
      <c r="H63" s="23"/>
    </row>
    <row r="64" spans="1:7" ht="14.25" thickBot="1">
      <c r="A64" s="94"/>
      <c r="B64" s="119" t="s">
        <v>87</v>
      </c>
      <c r="C64" s="120">
        <v>264273</v>
      </c>
      <c r="D64" s="120">
        <v>262040</v>
      </c>
      <c r="E64" s="121">
        <v>95</v>
      </c>
      <c r="F64" s="121">
        <f t="shared" si="1"/>
        <v>100.85215997557624</v>
      </c>
      <c r="G64" s="123">
        <v>56.7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6" t="s">
        <v>61</v>
      </c>
      <c r="B21" s="107" t="s">
        <v>62</v>
      </c>
      <c r="C21" s="88" t="s">
        <v>146</v>
      </c>
      <c r="D21" s="88" t="s">
        <v>147</v>
      </c>
      <c r="E21" s="107" t="s">
        <v>55</v>
      </c>
      <c r="F21" s="107" t="s">
        <v>63</v>
      </c>
      <c r="G21" s="108" t="s">
        <v>88</v>
      </c>
    </row>
    <row r="22" spans="1:7" ht="13.5">
      <c r="A22" s="30">
        <v>1</v>
      </c>
      <c r="B22" s="209" t="s">
        <v>116</v>
      </c>
      <c r="C22" s="9">
        <v>44856</v>
      </c>
      <c r="D22" s="9">
        <v>53205</v>
      </c>
      <c r="E22" s="45">
        <v>83.7</v>
      </c>
      <c r="F22" s="45">
        <f>SUM(C22/D22*100)</f>
        <v>84.30786580208627</v>
      </c>
      <c r="G22" s="110"/>
    </row>
    <row r="23" spans="1:7" ht="13.5">
      <c r="A23" s="30">
        <v>2</v>
      </c>
      <c r="B23" s="209" t="s">
        <v>163</v>
      </c>
      <c r="C23" s="9">
        <v>43990</v>
      </c>
      <c r="D23" s="9">
        <v>39084</v>
      </c>
      <c r="E23" s="45">
        <v>108.9</v>
      </c>
      <c r="F23" s="45">
        <f aca="true" t="shared" si="0" ref="F23:F32">SUM(C23/D23*100)</f>
        <v>112.55245113089755</v>
      </c>
      <c r="G23" s="110"/>
    </row>
    <row r="24" spans="1:7" ht="13.5" customHeight="1">
      <c r="A24" s="30">
        <v>3</v>
      </c>
      <c r="B24" s="209" t="s">
        <v>265</v>
      </c>
      <c r="C24" s="9">
        <v>38720</v>
      </c>
      <c r="D24" s="9">
        <v>34662</v>
      </c>
      <c r="E24" s="45">
        <v>111.1</v>
      </c>
      <c r="F24" s="45">
        <f t="shared" si="0"/>
        <v>111.7073452195488</v>
      </c>
      <c r="G24" s="110"/>
    </row>
    <row r="25" spans="1:7" ht="13.5">
      <c r="A25" s="30">
        <v>4</v>
      </c>
      <c r="B25" s="209" t="s">
        <v>254</v>
      </c>
      <c r="C25" s="9">
        <v>37039</v>
      </c>
      <c r="D25" s="9">
        <v>36088</v>
      </c>
      <c r="E25" s="45">
        <v>106.3</v>
      </c>
      <c r="F25" s="45">
        <f t="shared" si="0"/>
        <v>102.63522500554201</v>
      </c>
      <c r="G25" s="110"/>
    </row>
    <row r="26" spans="1:7" ht="13.5">
      <c r="A26" s="30">
        <v>5</v>
      </c>
      <c r="B26" s="209" t="s">
        <v>261</v>
      </c>
      <c r="C26" s="9">
        <v>36924</v>
      </c>
      <c r="D26" s="9">
        <v>35645</v>
      </c>
      <c r="E26" s="45">
        <v>95.9</v>
      </c>
      <c r="F26" s="45">
        <f t="shared" si="0"/>
        <v>103.58816103240287</v>
      </c>
      <c r="G26" s="110"/>
    </row>
    <row r="27" spans="1:7" ht="13.5" customHeight="1">
      <c r="A27" s="30">
        <v>6</v>
      </c>
      <c r="B27" s="209" t="s">
        <v>260</v>
      </c>
      <c r="C27" s="9">
        <v>34798</v>
      </c>
      <c r="D27" s="9">
        <v>39716</v>
      </c>
      <c r="E27" s="45">
        <v>90.5</v>
      </c>
      <c r="F27" s="45">
        <f t="shared" si="0"/>
        <v>87.61708127706717</v>
      </c>
      <c r="G27" s="110"/>
    </row>
    <row r="28" spans="1:7" ht="13.5" customHeight="1">
      <c r="A28" s="30">
        <v>7</v>
      </c>
      <c r="B28" s="209" t="s">
        <v>171</v>
      </c>
      <c r="C28" s="9">
        <v>20603</v>
      </c>
      <c r="D28" s="9">
        <v>23006</v>
      </c>
      <c r="E28" s="45">
        <v>98.4</v>
      </c>
      <c r="F28" s="45">
        <f t="shared" si="0"/>
        <v>89.55489872207251</v>
      </c>
      <c r="G28" s="110"/>
    </row>
    <row r="29" spans="1:7" ht="13.5">
      <c r="A29" s="30">
        <v>8</v>
      </c>
      <c r="B29" s="209" t="s">
        <v>78</v>
      </c>
      <c r="C29" s="9">
        <v>19150</v>
      </c>
      <c r="D29" s="9">
        <v>15736</v>
      </c>
      <c r="E29" s="45">
        <v>105.2</v>
      </c>
      <c r="F29" s="45">
        <f t="shared" si="0"/>
        <v>121.69547534316219</v>
      </c>
      <c r="G29" s="110"/>
    </row>
    <row r="30" spans="1:7" ht="13.5">
      <c r="A30" s="30">
        <v>9</v>
      </c>
      <c r="B30" s="210" t="s">
        <v>168</v>
      </c>
      <c r="C30" s="9">
        <v>17028</v>
      </c>
      <c r="D30" s="9">
        <v>34370</v>
      </c>
      <c r="E30" s="45">
        <v>113.2</v>
      </c>
      <c r="F30" s="45">
        <f t="shared" si="0"/>
        <v>49.54320628455048</v>
      </c>
      <c r="G30" s="110"/>
    </row>
    <row r="31" spans="1:7" ht="14.25" thickBot="1">
      <c r="A31" s="122">
        <v>10</v>
      </c>
      <c r="B31" s="210" t="s">
        <v>266</v>
      </c>
      <c r="C31" s="115">
        <v>14627</v>
      </c>
      <c r="D31" s="115">
        <v>7897</v>
      </c>
      <c r="E31" s="116">
        <v>115.8</v>
      </c>
      <c r="F31" s="116">
        <f t="shared" si="0"/>
        <v>185.2222362922629</v>
      </c>
      <c r="G31" s="118"/>
    </row>
    <row r="32" spans="1:7" ht="14.25" thickBot="1">
      <c r="A32" s="94"/>
      <c r="B32" s="95" t="s">
        <v>89</v>
      </c>
      <c r="C32" s="96">
        <v>382966</v>
      </c>
      <c r="D32" s="96">
        <v>415711</v>
      </c>
      <c r="E32" s="99">
        <v>99</v>
      </c>
      <c r="F32" s="121">
        <f t="shared" si="0"/>
        <v>92.12313361926915</v>
      </c>
      <c r="G32" s="138">
        <v>62.3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6" t="s">
        <v>61</v>
      </c>
      <c r="B53" s="107" t="s">
        <v>62</v>
      </c>
      <c r="C53" s="88" t="s">
        <v>146</v>
      </c>
      <c r="D53" s="88" t="s">
        <v>147</v>
      </c>
      <c r="E53" s="107" t="s">
        <v>55</v>
      </c>
      <c r="F53" s="107" t="s">
        <v>63</v>
      </c>
      <c r="G53" s="108" t="s">
        <v>88</v>
      </c>
    </row>
    <row r="54" spans="1:7" ht="13.5">
      <c r="A54" s="109">
        <v>1</v>
      </c>
      <c r="B54" s="209" t="s">
        <v>157</v>
      </c>
      <c r="C54" s="9">
        <v>19703</v>
      </c>
      <c r="D54" s="9">
        <v>20480</v>
      </c>
      <c r="E54" s="124">
        <v>77.3</v>
      </c>
      <c r="F54" s="45">
        <f>SUM(C54/D54*100)</f>
        <v>96.2060546875</v>
      </c>
      <c r="G54" s="110"/>
    </row>
    <row r="55" spans="1:7" ht="13.5">
      <c r="A55" s="109">
        <v>2</v>
      </c>
      <c r="B55" s="209" t="s">
        <v>131</v>
      </c>
      <c r="C55" s="9">
        <v>5310</v>
      </c>
      <c r="D55" s="9">
        <v>4609</v>
      </c>
      <c r="E55" s="124">
        <v>101.2</v>
      </c>
      <c r="F55" s="45">
        <f aca="true" t="shared" si="1" ref="F55:F64">SUM(C55/D55*100)</f>
        <v>115.20937296593621</v>
      </c>
      <c r="G55" s="110"/>
    </row>
    <row r="56" spans="1:7" ht="13.5">
      <c r="A56" s="109">
        <v>3</v>
      </c>
      <c r="B56" s="209" t="s">
        <v>130</v>
      </c>
      <c r="C56" s="9">
        <v>3838</v>
      </c>
      <c r="D56" s="9">
        <v>4451</v>
      </c>
      <c r="E56" s="124">
        <v>96.8</v>
      </c>
      <c r="F56" s="45">
        <f t="shared" si="1"/>
        <v>86.22781397438779</v>
      </c>
      <c r="G56" s="110"/>
    </row>
    <row r="57" spans="1:8" ht="13.5">
      <c r="A57" s="109">
        <v>4</v>
      </c>
      <c r="B57" s="7" t="s">
        <v>80</v>
      </c>
      <c r="C57" s="9">
        <v>2856</v>
      </c>
      <c r="D57" s="9">
        <v>2646</v>
      </c>
      <c r="E57" s="124">
        <v>96.4</v>
      </c>
      <c r="F57" s="45">
        <f t="shared" si="1"/>
        <v>107.93650793650794</v>
      </c>
      <c r="G57" s="110"/>
      <c r="H57" s="72"/>
    </row>
    <row r="58" spans="1:7" ht="13.5">
      <c r="A58" s="109">
        <v>5</v>
      </c>
      <c r="B58" s="209" t="s">
        <v>136</v>
      </c>
      <c r="C58" s="9">
        <v>2469</v>
      </c>
      <c r="D58" s="9">
        <v>3167</v>
      </c>
      <c r="E58" s="124">
        <v>94.8</v>
      </c>
      <c r="F58" s="45">
        <f t="shared" si="1"/>
        <v>77.9602147142406</v>
      </c>
      <c r="G58" s="110"/>
    </row>
    <row r="59" spans="1:7" ht="13.5">
      <c r="A59" s="109">
        <v>6</v>
      </c>
      <c r="B59" s="209" t="s">
        <v>79</v>
      </c>
      <c r="C59" s="9">
        <v>2084</v>
      </c>
      <c r="D59" s="9">
        <v>2294</v>
      </c>
      <c r="E59" s="124">
        <v>101.6</v>
      </c>
      <c r="F59" s="45">
        <f t="shared" si="1"/>
        <v>90.8456843940715</v>
      </c>
      <c r="G59" s="110"/>
    </row>
    <row r="60" spans="1:7" ht="13.5">
      <c r="A60" s="109">
        <v>7</v>
      </c>
      <c r="B60" s="210" t="s">
        <v>168</v>
      </c>
      <c r="C60" s="9">
        <v>1689</v>
      </c>
      <c r="D60" s="9">
        <v>1352</v>
      </c>
      <c r="E60" s="124">
        <v>97.6</v>
      </c>
      <c r="F60" s="45">
        <f t="shared" si="1"/>
        <v>124.92603550295857</v>
      </c>
      <c r="G60" s="110"/>
    </row>
    <row r="61" spans="1:7" ht="13.5">
      <c r="A61" s="109">
        <v>8</v>
      </c>
      <c r="B61" s="210" t="s">
        <v>260</v>
      </c>
      <c r="C61" s="9">
        <v>1334</v>
      </c>
      <c r="D61" s="9">
        <v>2104</v>
      </c>
      <c r="E61" s="124">
        <v>66.5</v>
      </c>
      <c r="F61" s="45">
        <f t="shared" si="1"/>
        <v>63.40304182509505</v>
      </c>
      <c r="G61" s="110"/>
    </row>
    <row r="62" spans="1:7" ht="13.5">
      <c r="A62" s="109">
        <v>9</v>
      </c>
      <c r="B62" s="210" t="s">
        <v>172</v>
      </c>
      <c r="C62" s="9">
        <v>1113</v>
      </c>
      <c r="D62" s="9">
        <v>1432</v>
      </c>
      <c r="E62" s="124">
        <v>92.4</v>
      </c>
      <c r="F62" s="45">
        <f t="shared" si="1"/>
        <v>77.72346368715084</v>
      </c>
      <c r="G62" s="110"/>
    </row>
    <row r="63" spans="1:7" ht="14.25" thickBot="1">
      <c r="A63" s="111">
        <v>10</v>
      </c>
      <c r="B63" s="211" t="s">
        <v>267</v>
      </c>
      <c r="C63" s="112">
        <v>776</v>
      </c>
      <c r="D63" s="112">
        <v>598</v>
      </c>
      <c r="E63" s="125">
        <v>108.7</v>
      </c>
      <c r="F63" s="45">
        <f t="shared" si="1"/>
        <v>129.76588628762542</v>
      </c>
      <c r="G63" s="113"/>
    </row>
    <row r="64" spans="1:7" ht="14.25" thickBot="1">
      <c r="A64" s="94"/>
      <c r="B64" s="95" t="s">
        <v>85</v>
      </c>
      <c r="C64" s="96">
        <v>44070</v>
      </c>
      <c r="D64" s="96">
        <v>45637</v>
      </c>
      <c r="E64" s="97">
        <v>86</v>
      </c>
      <c r="F64" s="121">
        <f t="shared" si="1"/>
        <v>96.5663825404825</v>
      </c>
      <c r="G64" s="138">
        <v>125.3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6" t="s">
        <v>61</v>
      </c>
      <c r="B20" s="107" t="s">
        <v>62</v>
      </c>
      <c r="C20" s="88" t="s">
        <v>146</v>
      </c>
      <c r="D20" s="88" t="s">
        <v>147</v>
      </c>
      <c r="E20" s="107" t="s">
        <v>55</v>
      </c>
      <c r="F20" s="107" t="s">
        <v>63</v>
      </c>
      <c r="G20" s="108" t="s">
        <v>88</v>
      </c>
    </row>
    <row r="21" spans="1:7" ht="13.5">
      <c r="A21" s="109">
        <v>1</v>
      </c>
      <c r="B21" s="209" t="s">
        <v>169</v>
      </c>
      <c r="C21" s="9">
        <v>30297</v>
      </c>
      <c r="D21" s="9">
        <v>39579</v>
      </c>
      <c r="E21" s="124">
        <v>92.4</v>
      </c>
      <c r="F21" s="45">
        <f aca="true" t="shared" si="0" ref="F21:F31">SUM(C21/D21*100)</f>
        <v>76.54816948381718</v>
      </c>
      <c r="G21" s="110"/>
    </row>
    <row r="22" spans="1:7" ht="13.5">
      <c r="A22" s="109">
        <v>2</v>
      </c>
      <c r="B22" s="209" t="s">
        <v>80</v>
      </c>
      <c r="C22" s="9">
        <v>15425</v>
      </c>
      <c r="D22" s="9">
        <v>21409</v>
      </c>
      <c r="E22" s="124">
        <v>84.7</v>
      </c>
      <c r="F22" s="45">
        <f t="shared" si="0"/>
        <v>72.04913821290113</v>
      </c>
      <c r="G22" s="110"/>
    </row>
    <row r="23" spans="1:7" ht="13.5" customHeight="1">
      <c r="A23" s="109">
        <v>3</v>
      </c>
      <c r="B23" s="209" t="s">
        <v>129</v>
      </c>
      <c r="C23" s="9">
        <v>9935</v>
      </c>
      <c r="D23" s="9">
        <v>12798</v>
      </c>
      <c r="E23" s="124">
        <v>82.6</v>
      </c>
      <c r="F23" s="45">
        <f t="shared" si="0"/>
        <v>77.62931708079387</v>
      </c>
      <c r="G23" s="110"/>
    </row>
    <row r="24" spans="1:7" ht="13.5" customHeight="1">
      <c r="A24" s="109">
        <v>4</v>
      </c>
      <c r="B24" s="209" t="s">
        <v>264</v>
      </c>
      <c r="C24" s="9">
        <v>7927</v>
      </c>
      <c r="D24" s="9">
        <v>7650</v>
      </c>
      <c r="E24" s="124">
        <v>100</v>
      </c>
      <c r="F24" s="45">
        <f t="shared" si="0"/>
        <v>103.62091503267973</v>
      </c>
      <c r="G24" s="110"/>
    </row>
    <row r="25" spans="1:7" ht="13.5" customHeight="1">
      <c r="A25" s="109">
        <v>5</v>
      </c>
      <c r="B25" s="210" t="s">
        <v>268</v>
      </c>
      <c r="C25" s="9">
        <v>7354</v>
      </c>
      <c r="D25" s="9">
        <v>7848</v>
      </c>
      <c r="E25" s="124">
        <v>85.5</v>
      </c>
      <c r="F25" s="45">
        <f t="shared" si="0"/>
        <v>93.70540265035679</v>
      </c>
      <c r="G25" s="110"/>
    </row>
    <row r="26" spans="1:7" ht="13.5" customHeight="1">
      <c r="A26" s="109">
        <v>6</v>
      </c>
      <c r="B26" s="210" t="s">
        <v>176</v>
      </c>
      <c r="C26" s="9">
        <v>7294</v>
      </c>
      <c r="D26" s="9">
        <v>7843</v>
      </c>
      <c r="E26" s="124">
        <v>103.7</v>
      </c>
      <c r="F26" s="45">
        <f t="shared" si="0"/>
        <v>93.0001275022313</v>
      </c>
      <c r="G26" s="110"/>
    </row>
    <row r="27" spans="1:7" ht="13.5" customHeight="1">
      <c r="A27" s="109">
        <v>7</v>
      </c>
      <c r="B27" s="210" t="s">
        <v>173</v>
      </c>
      <c r="C27" s="9">
        <v>5298</v>
      </c>
      <c r="D27" s="9">
        <v>5416</v>
      </c>
      <c r="E27" s="124">
        <v>87.5</v>
      </c>
      <c r="F27" s="45">
        <f t="shared" si="0"/>
        <v>97.82127031019202</v>
      </c>
      <c r="G27" s="110"/>
    </row>
    <row r="28" spans="1:7" ht="13.5" customHeight="1">
      <c r="A28" s="109">
        <v>8</v>
      </c>
      <c r="B28" s="210" t="s">
        <v>182</v>
      </c>
      <c r="C28" s="9">
        <v>4851</v>
      </c>
      <c r="D28" s="9">
        <v>5997</v>
      </c>
      <c r="E28" s="124">
        <v>89.2</v>
      </c>
      <c r="F28" s="45">
        <f t="shared" si="0"/>
        <v>80.8904452226113</v>
      </c>
      <c r="G28" s="110"/>
    </row>
    <row r="29" spans="1:7" ht="13.5" customHeight="1">
      <c r="A29" s="109">
        <v>9</v>
      </c>
      <c r="B29" s="210" t="s">
        <v>177</v>
      </c>
      <c r="C29" s="115">
        <v>4494</v>
      </c>
      <c r="D29" s="115">
        <v>4052</v>
      </c>
      <c r="E29" s="127">
        <v>92.6</v>
      </c>
      <c r="F29" s="45">
        <f t="shared" si="0"/>
        <v>110.90819348469891</v>
      </c>
      <c r="G29" s="110"/>
    </row>
    <row r="30" spans="1:7" ht="13.5" customHeight="1" thickBot="1">
      <c r="A30" s="114">
        <v>10</v>
      </c>
      <c r="B30" s="210" t="s">
        <v>269</v>
      </c>
      <c r="C30" s="115">
        <v>3126</v>
      </c>
      <c r="D30" s="115">
        <v>4588</v>
      </c>
      <c r="E30" s="127">
        <v>95.6</v>
      </c>
      <c r="F30" s="116">
        <f t="shared" si="0"/>
        <v>68.13426329555362</v>
      </c>
      <c r="G30" s="118"/>
    </row>
    <row r="31" spans="1:7" ht="13.5" customHeight="1" thickBot="1">
      <c r="A31" s="94"/>
      <c r="B31" s="95" t="s">
        <v>91</v>
      </c>
      <c r="C31" s="96">
        <v>114797</v>
      </c>
      <c r="D31" s="96">
        <v>134855</v>
      </c>
      <c r="E31" s="97">
        <v>91</v>
      </c>
      <c r="F31" s="121">
        <f t="shared" si="0"/>
        <v>85.12624670942864</v>
      </c>
      <c r="G31" s="123">
        <v>101.8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6" t="s">
        <v>61</v>
      </c>
      <c r="B53" s="107" t="s">
        <v>62</v>
      </c>
      <c r="C53" s="88" t="s">
        <v>146</v>
      </c>
      <c r="D53" s="88" t="s">
        <v>147</v>
      </c>
      <c r="E53" s="107" t="s">
        <v>55</v>
      </c>
      <c r="F53" s="107" t="s">
        <v>63</v>
      </c>
      <c r="G53" s="108" t="s">
        <v>90</v>
      </c>
    </row>
    <row r="54" spans="1:7" ht="13.5">
      <c r="A54" s="109">
        <v>1</v>
      </c>
      <c r="B54" s="209" t="s">
        <v>157</v>
      </c>
      <c r="C54" s="6">
        <v>27817</v>
      </c>
      <c r="D54" s="9">
        <v>29768</v>
      </c>
      <c r="E54" s="45">
        <v>93.6</v>
      </c>
      <c r="F54" s="45">
        <f aca="true" t="shared" si="1" ref="F54:F64">SUM(C54/D54*100)</f>
        <v>93.44598226283257</v>
      </c>
      <c r="G54" s="110"/>
    </row>
    <row r="55" spans="1:7" ht="13.5">
      <c r="A55" s="109">
        <v>2</v>
      </c>
      <c r="B55" s="209" t="s">
        <v>80</v>
      </c>
      <c r="C55" s="6">
        <v>20036</v>
      </c>
      <c r="D55" s="9">
        <v>20895</v>
      </c>
      <c r="E55" s="45">
        <v>97.2</v>
      </c>
      <c r="F55" s="45">
        <f t="shared" si="1"/>
        <v>95.88896865278774</v>
      </c>
      <c r="G55" s="110"/>
    </row>
    <row r="56" spans="1:7" ht="13.5">
      <c r="A56" s="109">
        <v>3</v>
      </c>
      <c r="B56" s="209" t="s">
        <v>174</v>
      </c>
      <c r="C56" s="6">
        <v>19771</v>
      </c>
      <c r="D56" s="9">
        <v>19715</v>
      </c>
      <c r="E56" s="45">
        <v>100.2</v>
      </c>
      <c r="F56" s="45">
        <f t="shared" si="1"/>
        <v>100.28404767943191</v>
      </c>
      <c r="G56" s="110"/>
    </row>
    <row r="57" spans="1:7" ht="13.5">
      <c r="A57" s="109">
        <v>4</v>
      </c>
      <c r="B57" s="7" t="s">
        <v>131</v>
      </c>
      <c r="C57" s="6">
        <v>15820</v>
      </c>
      <c r="D57" s="9">
        <v>14916</v>
      </c>
      <c r="E57" s="45">
        <v>98.4</v>
      </c>
      <c r="F57" s="45">
        <f t="shared" si="1"/>
        <v>106.06060606060606</v>
      </c>
      <c r="G57" s="110"/>
    </row>
    <row r="58" spans="1:7" ht="13.5">
      <c r="A58" s="109">
        <v>5</v>
      </c>
      <c r="B58" s="7" t="s">
        <v>270</v>
      </c>
      <c r="C58" s="6">
        <v>15589</v>
      </c>
      <c r="D58" s="9">
        <v>17480</v>
      </c>
      <c r="E58" s="45">
        <v>100.8</v>
      </c>
      <c r="F58" s="45">
        <f t="shared" si="1"/>
        <v>89.18192219679634</v>
      </c>
      <c r="G58" s="110"/>
    </row>
    <row r="59" spans="1:7" ht="13.5">
      <c r="A59" s="109">
        <v>6</v>
      </c>
      <c r="B59" s="210" t="s">
        <v>261</v>
      </c>
      <c r="C59" s="6">
        <v>15371</v>
      </c>
      <c r="D59" s="9">
        <v>19024</v>
      </c>
      <c r="E59" s="45">
        <v>95.8</v>
      </c>
      <c r="F59" s="45">
        <f t="shared" si="1"/>
        <v>80.79793944491169</v>
      </c>
      <c r="G59" s="110"/>
    </row>
    <row r="60" spans="1:7" ht="13.5">
      <c r="A60" s="109">
        <v>7</v>
      </c>
      <c r="B60" s="210" t="s">
        <v>158</v>
      </c>
      <c r="C60" s="6">
        <v>14045</v>
      </c>
      <c r="D60" s="9">
        <v>11047</v>
      </c>
      <c r="E60" s="45">
        <v>98.3</v>
      </c>
      <c r="F60" s="45">
        <f t="shared" si="1"/>
        <v>127.13858966235176</v>
      </c>
      <c r="G60" s="110"/>
    </row>
    <row r="61" spans="1:7" ht="13.5">
      <c r="A61" s="109">
        <v>8</v>
      </c>
      <c r="B61" s="210" t="s">
        <v>260</v>
      </c>
      <c r="C61" s="6">
        <v>13969</v>
      </c>
      <c r="D61" s="9">
        <v>12028</v>
      </c>
      <c r="E61" s="45">
        <v>89.8</v>
      </c>
      <c r="F61" s="45">
        <f t="shared" si="1"/>
        <v>116.13734619221816</v>
      </c>
      <c r="G61" s="110"/>
    </row>
    <row r="62" spans="1:7" ht="13.5">
      <c r="A62" s="109">
        <v>9</v>
      </c>
      <c r="B62" s="210" t="s">
        <v>267</v>
      </c>
      <c r="C62" s="126">
        <v>12186</v>
      </c>
      <c r="D62" s="115">
        <v>10549</v>
      </c>
      <c r="E62" s="116">
        <v>100.2</v>
      </c>
      <c r="F62" s="45">
        <f t="shared" si="1"/>
        <v>115.51805858375201</v>
      </c>
      <c r="G62" s="110"/>
    </row>
    <row r="63" spans="1:7" ht="14.25" thickBot="1">
      <c r="A63" s="114">
        <v>10</v>
      </c>
      <c r="B63" s="210" t="s">
        <v>271</v>
      </c>
      <c r="C63" s="126">
        <v>11948</v>
      </c>
      <c r="D63" s="115">
        <v>18613</v>
      </c>
      <c r="E63" s="116">
        <v>97.3</v>
      </c>
      <c r="F63" s="116">
        <f t="shared" si="1"/>
        <v>64.19169397732767</v>
      </c>
      <c r="G63" s="118"/>
    </row>
    <row r="64" spans="1:7" ht="14.25" thickBot="1">
      <c r="A64" s="94"/>
      <c r="B64" s="95" t="s">
        <v>87</v>
      </c>
      <c r="C64" s="96">
        <v>209791</v>
      </c>
      <c r="D64" s="96">
        <v>216746</v>
      </c>
      <c r="E64" s="99">
        <v>97.4</v>
      </c>
      <c r="F64" s="121">
        <f t="shared" si="1"/>
        <v>96.79117492364334</v>
      </c>
      <c r="G64" s="138">
        <v>73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308" t="s">
        <v>217</v>
      </c>
      <c r="C16" s="308" t="s">
        <v>218</v>
      </c>
      <c r="D16" s="308" t="s">
        <v>219</v>
      </c>
      <c r="E16" s="308" t="s">
        <v>186</v>
      </c>
      <c r="F16" s="308" t="s">
        <v>187</v>
      </c>
      <c r="G16" s="308" t="s">
        <v>188</v>
      </c>
      <c r="H16" s="308" t="s">
        <v>189</v>
      </c>
      <c r="I16" s="308" t="s">
        <v>190</v>
      </c>
      <c r="J16" s="308" t="s">
        <v>191</v>
      </c>
      <c r="K16" s="308" t="s">
        <v>192</v>
      </c>
      <c r="L16" s="308" t="s">
        <v>193</v>
      </c>
      <c r="M16" s="308" t="s">
        <v>194</v>
      </c>
      <c r="N16" s="1"/>
    </row>
    <row r="17" spans="1:27" ht="10.5" customHeight="1">
      <c r="A17" s="10" t="s">
        <v>220</v>
      </c>
      <c r="B17" s="305">
        <v>67.9</v>
      </c>
      <c r="C17" s="305">
        <v>70.2</v>
      </c>
      <c r="D17" s="305">
        <v>77.5</v>
      </c>
      <c r="E17" s="305">
        <v>83.7</v>
      </c>
      <c r="F17" s="305">
        <v>70.4</v>
      </c>
      <c r="G17" s="305">
        <v>83.5</v>
      </c>
      <c r="H17" s="305">
        <v>83.9</v>
      </c>
      <c r="I17" s="305">
        <v>76.5</v>
      </c>
      <c r="J17" s="305">
        <v>74.5</v>
      </c>
      <c r="K17" s="305">
        <v>82.8</v>
      </c>
      <c r="L17" s="305">
        <v>76.5</v>
      </c>
      <c r="M17" s="305">
        <v>79.2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221</v>
      </c>
      <c r="B18" s="305">
        <v>73.5</v>
      </c>
      <c r="C18" s="305">
        <v>74.3</v>
      </c>
      <c r="D18" s="305">
        <v>75.7</v>
      </c>
      <c r="E18" s="305">
        <v>85.3</v>
      </c>
      <c r="F18" s="305">
        <v>83.2</v>
      </c>
      <c r="G18" s="305">
        <v>89.6</v>
      </c>
      <c r="H18" s="305">
        <v>94.5</v>
      </c>
      <c r="I18" s="305">
        <v>77.2</v>
      </c>
      <c r="J18" s="305">
        <v>90.5</v>
      </c>
      <c r="K18" s="305">
        <v>97.3</v>
      </c>
      <c r="L18" s="305">
        <v>96.3</v>
      </c>
      <c r="M18" s="305">
        <v>78.9</v>
      </c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"/>
      <c r="AA18" s="1"/>
    </row>
    <row r="19" spans="1:27" ht="10.5" customHeight="1">
      <c r="A19" s="10" t="s">
        <v>222</v>
      </c>
      <c r="B19" s="305">
        <v>92.9</v>
      </c>
      <c r="C19" s="305">
        <v>77.4</v>
      </c>
      <c r="D19" s="305">
        <v>75.4</v>
      </c>
      <c r="E19" s="305">
        <v>75.8</v>
      </c>
      <c r="F19" s="305">
        <v>74.4</v>
      </c>
      <c r="G19" s="305">
        <v>77.7</v>
      </c>
      <c r="H19" s="305">
        <v>80.3</v>
      </c>
      <c r="I19" s="305">
        <v>77.2</v>
      </c>
      <c r="J19" s="305">
        <v>77.5</v>
      </c>
      <c r="K19" s="305">
        <v>77.1</v>
      </c>
      <c r="L19" s="305">
        <v>73.5</v>
      </c>
      <c r="M19" s="305">
        <v>66.6</v>
      </c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1"/>
      <c r="AA19" s="1"/>
    </row>
    <row r="20" spans="1:27" ht="10.5" customHeight="1">
      <c r="A20" s="10" t="s">
        <v>223</v>
      </c>
      <c r="B20" s="305">
        <v>67.1</v>
      </c>
      <c r="C20" s="305">
        <v>69</v>
      </c>
      <c r="D20" s="305">
        <v>71.2</v>
      </c>
      <c r="E20" s="305">
        <v>73.2</v>
      </c>
      <c r="F20" s="305">
        <v>72</v>
      </c>
      <c r="G20" s="305">
        <v>72.6</v>
      </c>
      <c r="H20" s="305">
        <v>78.1</v>
      </c>
      <c r="I20" s="305">
        <v>80</v>
      </c>
      <c r="J20" s="305">
        <v>75.3</v>
      </c>
      <c r="K20" s="305">
        <v>77.7</v>
      </c>
      <c r="L20" s="305">
        <v>79.8</v>
      </c>
      <c r="M20" s="305">
        <v>73.4</v>
      </c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1"/>
      <c r="AA20" s="1"/>
    </row>
    <row r="21" spans="1:27" ht="10.5" customHeight="1">
      <c r="A21" s="10" t="s">
        <v>224</v>
      </c>
      <c r="B21" s="305">
        <v>71.6</v>
      </c>
      <c r="C21" s="305">
        <v>76.8</v>
      </c>
      <c r="D21" s="305">
        <v>80.9</v>
      </c>
      <c r="E21" s="305">
        <v>79.2</v>
      </c>
      <c r="F21" s="305">
        <v>79.8</v>
      </c>
      <c r="G21" s="305">
        <v>79.2</v>
      </c>
      <c r="H21" s="305">
        <v>80.8</v>
      </c>
      <c r="I21" s="305"/>
      <c r="J21" s="305"/>
      <c r="K21" s="305"/>
      <c r="L21" s="305"/>
      <c r="M21" s="306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1"/>
      <c r="AA22" s="1"/>
    </row>
    <row r="23" spans="14:27" ht="9.75" customHeight="1"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1"/>
      <c r="AA23" s="1"/>
    </row>
    <row r="24" spans="1:13" ht="13.5">
      <c r="A24" s="312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</row>
    <row r="28" ht="13.5">
      <c r="O28" s="313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308" t="s">
        <v>217</v>
      </c>
      <c r="C41" s="308" t="s">
        <v>218</v>
      </c>
      <c r="D41" s="308" t="s">
        <v>219</v>
      </c>
      <c r="E41" s="308" t="s">
        <v>186</v>
      </c>
      <c r="F41" s="308" t="s">
        <v>187</v>
      </c>
      <c r="G41" s="308" t="s">
        <v>188</v>
      </c>
      <c r="H41" s="308" t="s">
        <v>189</v>
      </c>
      <c r="I41" s="308" t="s">
        <v>190</v>
      </c>
      <c r="J41" s="308" t="s">
        <v>191</v>
      </c>
      <c r="K41" s="308" t="s">
        <v>192</v>
      </c>
      <c r="L41" s="308" t="s">
        <v>193</v>
      </c>
      <c r="M41" s="308" t="s">
        <v>194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220</v>
      </c>
      <c r="B42" s="314">
        <v>100.1</v>
      </c>
      <c r="C42" s="314">
        <v>94.9</v>
      </c>
      <c r="D42" s="314">
        <v>88</v>
      </c>
      <c r="E42" s="314">
        <v>84.7</v>
      </c>
      <c r="F42" s="314">
        <v>86.6</v>
      </c>
      <c r="G42" s="314">
        <v>95.3</v>
      </c>
      <c r="H42" s="314">
        <v>92.5</v>
      </c>
      <c r="I42" s="314">
        <v>95.8</v>
      </c>
      <c r="J42" s="314">
        <v>94.3</v>
      </c>
      <c r="K42" s="314">
        <v>94.3</v>
      </c>
      <c r="L42" s="314">
        <v>93.5</v>
      </c>
      <c r="M42" s="314">
        <v>96.6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221</v>
      </c>
      <c r="B43" s="314">
        <v>96.9</v>
      </c>
      <c r="C43" s="314">
        <v>96.4</v>
      </c>
      <c r="D43" s="314">
        <v>90.1</v>
      </c>
      <c r="E43" s="314">
        <v>101.5</v>
      </c>
      <c r="F43" s="314">
        <v>106.8</v>
      </c>
      <c r="G43" s="314">
        <v>110.7</v>
      </c>
      <c r="H43" s="314">
        <v>103.8</v>
      </c>
      <c r="I43" s="314">
        <v>105.9</v>
      </c>
      <c r="J43" s="314">
        <v>95.9</v>
      </c>
      <c r="K43" s="314">
        <v>92.5</v>
      </c>
      <c r="L43" s="314">
        <v>100.7</v>
      </c>
      <c r="M43" s="314">
        <v>94.6</v>
      </c>
      <c r="N43" s="25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0.5" customHeight="1">
      <c r="A44" s="10" t="s">
        <v>222</v>
      </c>
      <c r="B44" s="314">
        <v>109.6</v>
      </c>
      <c r="C44" s="314">
        <v>91.7</v>
      </c>
      <c r="D44" s="314">
        <v>85.7</v>
      </c>
      <c r="E44" s="314">
        <v>88.7</v>
      </c>
      <c r="F44" s="314">
        <v>89.8</v>
      </c>
      <c r="G44" s="314">
        <v>91.4</v>
      </c>
      <c r="H44" s="314">
        <v>87.6</v>
      </c>
      <c r="I44" s="314">
        <v>85.8</v>
      </c>
      <c r="J44" s="314">
        <v>84.7</v>
      </c>
      <c r="K44" s="314">
        <v>90.7</v>
      </c>
      <c r="L44" s="314">
        <v>91.4</v>
      </c>
      <c r="M44" s="314">
        <v>87.4</v>
      </c>
      <c r="N44" s="25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</row>
    <row r="45" spans="1:26" ht="10.5" customHeight="1">
      <c r="A45" s="10" t="s">
        <v>223</v>
      </c>
      <c r="B45" s="314">
        <v>91.1</v>
      </c>
      <c r="C45" s="314">
        <v>91.1</v>
      </c>
      <c r="D45" s="314">
        <v>91.1</v>
      </c>
      <c r="E45" s="314">
        <v>90.6</v>
      </c>
      <c r="F45" s="314">
        <v>95.7</v>
      </c>
      <c r="G45" s="314">
        <v>90</v>
      </c>
      <c r="H45" s="314">
        <v>92.4</v>
      </c>
      <c r="I45" s="314">
        <v>93.7</v>
      </c>
      <c r="J45" s="314">
        <v>85.5</v>
      </c>
      <c r="K45" s="314">
        <v>88.9</v>
      </c>
      <c r="L45" s="314">
        <v>90.9</v>
      </c>
      <c r="M45" s="314">
        <v>84</v>
      </c>
      <c r="N45" s="25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</row>
    <row r="46" spans="1:26" ht="10.5" customHeight="1">
      <c r="A46" s="10" t="s">
        <v>213</v>
      </c>
      <c r="B46" s="314">
        <v>85.3</v>
      </c>
      <c r="C46" s="314">
        <v>84.2</v>
      </c>
      <c r="D46" s="314">
        <v>80.9</v>
      </c>
      <c r="E46" s="314">
        <v>82.2</v>
      </c>
      <c r="F46" s="314">
        <v>91.4</v>
      </c>
      <c r="G46" s="314">
        <v>87.2</v>
      </c>
      <c r="H46" s="314">
        <v>87.8</v>
      </c>
      <c r="I46" s="314"/>
      <c r="J46" s="314"/>
      <c r="K46" s="314"/>
      <c r="L46" s="314"/>
      <c r="M46" s="314"/>
      <c r="N46" s="25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</row>
    <row r="47" spans="14:26" ht="10.5" customHeight="1">
      <c r="N47" s="25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</row>
    <row r="48" spans="14:26" ht="10.5" customHeight="1">
      <c r="N48" s="25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308" t="s">
        <v>217</v>
      </c>
      <c r="C65" s="308" t="s">
        <v>218</v>
      </c>
      <c r="D65" s="308" t="s">
        <v>219</v>
      </c>
      <c r="E65" s="308" t="s">
        <v>186</v>
      </c>
      <c r="F65" s="308" t="s">
        <v>187</v>
      </c>
      <c r="G65" s="308" t="s">
        <v>188</v>
      </c>
      <c r="H65" s="308" t="s">
        <v>189</v>
      </c>
      <c r="I65" s="308" t="s">
        <v>190</v>
      </c>
      <c r="J65" s="308" t="s">
        <v>191</v>
      </c>
      <c r="K65" s="308" t="s">
        <v>192</v>
      </c>
      <c r="L65" s="308" t="s">
        <v>193</v>
      </c>
      <c r="M65" s="308" t="s">
        <v>194</v>
      </c>
    </row>
    <row r="66" spans="1:13" ht="10.5" customHeight="1">
      <c r="A66" s="10" t="s">
        <v>220</v>
      </c>
      <c r="B66" s="305">
        <v>67.6</v>
      </c>
      <c r="C66" s="305">
        <v>74.7</v>
      </c>
      <c r="D66" s="305">
        <v>88.5</v>
      </c>
      <c r="E66" s="305">
        <v>98.8</v>
      </c>
      <c r="F66" s="305">
        <v>81</v>
      </c>
      <c r="G66" s="305">
        <v>87.1</v>
      </c>
      <c r="H66" s="305">
        <v>90.8</v>
      </c>
      <c r="I66" s="305">
        <v>79.5</v>
      </c>
      <c r="J66" s="305">
        <v>79.1</v>
      </c>
      <c r="K66" s="305">
        <v>87.8</v>
      </c>
      <c r="L66" s="305">
        <v>81.9</v>
      </c>
      <c r="M66" s="305">
        <v>81.6</v>
      </c>
    </row>
    <row r="67" spans="1:26" ht="10.5" customHeight="1">
      <c r="A67" s="10" t="s">
        <v>221</v>
      </c>
      <c r="B67" s="305">
        <v>75.9</v>
      </c>
      <c r="C67" s="305">
        <v>77.1</v>
      </c>
      <c r="D67" s="305">
        <v>84.6</v>
      </c>
      <c r="E67" s="305">
        <v>83</v>
      </c>
      <c r="F67" s="305">
        <v>77.3</v>
      </c>
      <c r="G67" s="305">
        <v>80.6</v>
      </c>
      <c r="H67" s="305">
        <v>91.3</v>
      </c>
      <c r="I67" s="305">
        <v>72.6</v>
      </c>
      <c r="J67" s="305">
        <v>94.7</v>
      </c>
      <c r="K67" s="305">
        <v>105.1</v>
      </c>
      <c r="L67" s="305">
        <v>95.5</v>
      </c>
      <c r="M67" s="305">
        <v>84</v>
      </c>
      <c r="N67" s="25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0.5" customHeight="1">
      <c r="A68" s="10" t="s">
        <v>222</v>
      </c>
      <c r="B68" s="305">
        <v>83.6</v>
      </c>
      <c r="C68" s="305">
        <v>85.7</v>
      </c>
      <c r="D68" s="305">
        <v>88.4</v>
      </c>
      <c r="E68" s="305">
        <v>85.2</v>
      </c>
      <c r="F68" s="305">
        <v>82.7</v>
      </c>
      <c r="G68" s="305">
        <v>84.9</v>
      </c>
      <c r="H68" s="305">
        <v>91.8</v>
      </c>
      <c r="I68" s="305">
        <v>90.1</v>
      </c>
      <c r="J68" s="305">
        <v>91.5</v>
      </c>
      <c r="K68" s="305">
        <v>84.5</v>
      </c>
      <c r="L68" s="305">
        <v>80.3</v>
      </c>
      <c r="M68" s="305">
        <v>76.7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223</v>
      </c>
      <c r="B69" s="305">
        <v>73.1</v>
      </c>
      <c r="C69" s="305">
        <v>75.7</v>
      </c>
      <c r="D69" s="305">
        <v>78.1</v>
      </c>
      <c r="E69" s="305">
        <v>80.8</v>
      </c>
      <c r="F69" s="305">
        <v>74.5</v>
      </c>
      <c r="G69" s="305">
        <v>81.3</v>
      </c>
      <c r="H69" s="305">
        <v>84.2</v>
      </c>
      <c r="I69" s="305">
        <v>85.2</v>
      </c>
      <c r="J69" s="305">
        <v>88.5</v>
      </c>
      <c r="K69" s="305">
        <v>87.1</v>
      </c>
      <c r="L69" s="305">
        <v>87.6</v>
      </c>
      <c r="M69" s="305">
        <v>87.8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224</v>
      </c>
      <c r="B70" s="305">
        <v>83.9</v>
      </c>
      <c r="C70" s="305">
        <v>91.2</v>
      </c>
      <c r="D70" s="305">
        <v>100</v>
      </c>
      <c r="E70" s="305">
        <v>96.4</v>
      </c>
      <c r="F70" s="305">
        <v>86.6</v>
      </c>
      <c r="G70" s="305">
        <v>91.1</v>
      </c>
      <c r="H70" s="305">
        <v>92</v>
      </c>
      <c r="I70" s="305"/>
      <c r="J70" s="305"/>
      <c r="K70" s="305"/>
      <c r="L70" s="305"/>
      <c r="M70" s="30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311"/>
      <c r="C72" s="311"/>
      <c r="D72" s="311"/>
      <c r="E72" s="311"/>
      <c r="F72" s="311"/>
      <c r="G72" s="315"/>
      <c r="H72" s="311"/>
      <c r="I72" s="311"/>
      <c r="J72" s="311"/>
      <c r="K72" s="311"/>
      <c r="L72" s="311"/>
      <c r="M72" s="311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312" customWidth="1"/>
    <col min="25" max="26" width="7.625" style="0" customWidth="1"/>
  </cols>
  <sheetData>
    <row r="1" spans="1:29" ht="13.5">
      <c r="A1" s="25"/>
      <c r="B1" s="316"/>
      <c r="C1" s="299"/>
      <c r="D1" s="299"/>
      <c r="E1" s="299"/>
      <c r="F1" s="299"/>
      <c r="G1" s="299"/>
      <c r="H1" s="299"/>
      <c r="I1" s="299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99"/>
      <c r="C2" s="299"/>
      <c r="D2" s="299"/>
      <c r="E2" s="299"/>
      <c r="F2" s="299"/>
      <c r="G2" s="299"/>
      <c r="H2" s="299"/>
      <c r="I2" s="299"/>
      <c r="J2" s="1"/>
      <c r="L2" s="66"/>
      <c r="M2" s="317"/>
      <c r="N2" s="66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1"/>
      <c r="AB2" s="1"/>
      <c r="AC2" s="1"/>
    </row>
    <row r="3" spans="1:29" ht="13.5">
      <c r="A3" s="25"/>
      <c r="B3" s="299"/>
      <c r="C3" s="299"/>
      <c r="D3" s="299"/>
      <c r="E3" s="299"/>
      <c r="F3" s="299"/>
      <c r="G3" s="299"/>
      <c r="H3" s="299"/>
      <c r="I3" s="299"/>
      <c r="J3" s="1"/>
      <c r="L3" s="66"/>
      <c r="M3" s="317"/>
      <c r="N3" s="66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1"/>
      <c r="AB3" s="1"/>
      <c r="AC3" s="1"/>
    </row>
    <row r="4" spans="1:29" ht="13.5">
      <c r="A4" s="25"/>
      <c r="B4" s="299"/>
      <c r="C4" s="299"/>
      <c r="D4" s="299"/>
      <c r="E4" s="299"/>
      <c r="F4" s="299"/>
      <c r="G4" s="299"/>
      <c r="H4" s="299"/>
      <c r="I4" s="299"/>
      <c r="J4" s="1"/>
      <c r="L4" s="66"/>
      <c r="M4" s="317"/>
      <c r="N4" s="66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1"/>
      <c r="AB4" s="1"/>
      <c r="AC4" s="1"/>
    </row>
    <row r="5" spans="1:29" ht="13.5">
      <c r="A5" s="25"/>
      <c r="B5" s="299"/>
      <c r="C5" s="299"/>
      <c r="D5" s="299"/>
      <c r="E5" s="299"/>
      <c r="F5" s="299"/>
      <c r="G5" s="299"/>
      <c r="H5" s="299"/>
      <c r="I5" s="299"/>
      <c r="J5" s="1"/>
      <c r="L5" s="66"/>
      <c r="M5" s="317"/>
      <c r="N5" s="66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1"/>
      <c r="AB5" s="1"/>
      <c r="AC5" s="1"/>
    </row>
    <row r="6" spans="10:29" ht="13.5">
      <c r="J6" s="1"/>
      <c r="L6" s="66"/>
      <c r="M6" s="317"/>
      <c r="N6" s="6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"/>
      <c r="AB6" s="1"/>
      <c r="AC6" s="1"/>
    </row>
    <row r="7" spans="10:23" ht="13.5">
      <c r="J7" s="1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183</v>
      </c>
      <c r="C18" s="11" t="s">
        <v>184</v>
      </c>
      <c r="D18" s="11" t="s">
        <v>185</v>
      </c>
      <c r="E18" s="11" t="s">
        <v>186</v>
      </c>
      <c r="F18" s="11" t="s">
        <v>187</v>
      </c>
      <c r="G18" s="11" t="s">
        <v>188</v>
      </c>
      <c r="H18" s="11" t="s">
        <v>189</v>
      </c>
      <c r="I18" s="11" t="s">
        <v>190</v>
      </c>
      <c r="J18" s="11" t="s">
        <v>191</v>
      </c>
      <c r="K18" s="11" t="s">
        <v>192</v>
      </c>
      <c r="L18" s="11" t="s">
        <v>193</v>
      </c>
      <c r="M18" s="11" t="s">
        <v>194</v>
      </c>
    </row>
    <row r="19" spans="1:13" ht="10.5" customHeight="1">
      <c r="A19" s="10" t="s">
        <v>195</v>
      </c>
      <c r="B19" s="314">
        <v>17.7</v>
      </c>
      <c r="C19" s="314">
        <v>19.4</v>
      </c>
      <c r="D19" s="314">
        <v>19.6</v>
      </c>
      <c r="E19" s="314">
        <v>21.3</v>
      </c>
      <c r="F19" s="314">
        <v>19.8</v>
      </c>
      <c r="G19" s="314">
        <v>16.5</v>
      </c>
      <c r="H19" s="314">
        <v>20.1</v>
      </c>
      <c r="I19" s="314">
        <v>16.7</v>
      </c>
      <c r="J19" s="314">
        <v>16.9</v>
      </c>
      <c r="K19" s="314">
        <v>17.9</v>
      </c>
      <c r="L19" s="314">
        <v>16.6</v>
      </c>
      <c r="M19" s="314">
        <v>17.4</v>
      </c>
    </row>
    <row r="20" spans="1:13" ht="10.5" customHeight="1">
      <c r="A20" s="10" t="s">
        <v>196</v>
      </c>
      <c r="B20" s="314">
        <v>15.3</v>
      </c>
      <c r="C20" s="314">
        <v>17</v>
      </c>
      <c r="D20" s="314">
        <v>17.8</v>
      </c>
      <c r="E20" s="314">
        <v>17</v>
      </c>
      <c r="F20" s="314">
        <v>18.2</v>
      </c>
      <c r="G20" s="314">
        <v>18.2</v>
      </c>
      <c r="H20" s="314">
        <v>16.2</v>
      </c>
      <c r="I20" s="314">
        <v>14.9</v>
      </c>
      <c r="J20" s="314">
        <v>17</v>
      </c>
      <c r="K20" s="314">
        <v>16</v>
      </c>
      <c r="L20" s="314">
        <v>15.8</v>
      </c>
      <c r="M20" s="314">
        <v>16.8</v>
      </c>
    </row>
    <row r="21" spans="1:13" ht="10.5" customHeight="1">
      <c r="A21" s="10" t="s">
        <v>216</v>
      </c>
      <c r="B21" s="314">
        <v>15.5</v>
      </c>
      <c r="C21" s="314">
        <v>17.7</v>
      </c>
      <c r="D21" s="314">
        <v>19.2</v>
      </c>
      <c r="E21" s="314">
        <v>19.4</v>
      </c>
      <c r="F21" s="314">
        <v>18.4</v>
      </c>
      <c r="G21" s="314">
        <v>18.2</v>
      </c>
      <c r="H21" s="314">
        <v>16.7</v>
      </c>
      <c r="I21" s="314">
        <v>17.2</v>
      </c>
      <c r="J21" s="314">
        <v>15.8</v>
      </c>
      <c r="K21" s="314">
        <v>18.6</v>
      </c>
      <c r="L21" s="314">
        <v>16.7</v>
      </c>
      <c r="M21" s="314">
        <v>16.5</v>
      </c>
    </row>
    <row r="22" spans="1:13" ht="10.5" customHeight="1">
      <c r="A22" s="10" t="s">
        <v>198</v>
      </c>
      <c r="B22" s="314">
        <v>15.9</v>
      </c>
      <c r="C22" s="314">
        <v>14.3</v>
      </c>
      <c r="D22" s="314">
        <v>15.2</v>
      </c>
      <c r="E22" s="314">
        <v>18.6</v>
      </c>
      <c r="F22" s="314">
        <v>17.4</v>
      </c>
      <c r="G22" s="314">
        <v>15.7</v>
      </c>
      <c r="H22" s="314">
        <v>15.4</v>
      </c>
      <c r="I22" s="314">
        <v>16</v>
      </c>
      <c r="J22" s="314">
        <v>16.5</v>
      </c>
      <c r="K22" s="314">
        <v>15</v>
      </c>
      <c r="L22" s="314">
        <v>14.9</v>
      </c>
      <c r="M22" s="314">
        <v>16.9</v>
      </c>
    </row>
    <row r="23" spans="1:13" ht="10.5" customHeight="1">
      <c r="A23" s="10" t="s">
        <v>213</v>
      </c>
      <c r="B23" s="314">
        <v>14.7</v>
      </c>
      <c r="C23" s="314">
        <v>15.2</v>
      </c>
      <c r="D23" s="314">
        <v>16.7</v>
      </c>
      <c r="E23" s="314">
        <v>15.9</v>
      </c>
      <c r="F23" s="314">
        <v>16.3</v>
      </c>
      <c r="G23" s="314">
        <v>16.4</v>
      </c>
      <c r="H23" s="314">
        <v>14.7</v>
      </c>
      <c r="I23" s="314"/>
      <c r="J23" s="314"/>
      <c r="K23" s="314"/>
      <c r="L23" s="314"/>
      <c r="M23" s="314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183</v>
      </c>
      <c r="C42" s="11" t="s">
        <v>184</v>
      </c>
      <c r="D42" s="11" t="s">
        <v>185</v>
      </c>
      <c r="E42" s="11" t="s">
        <v>186</v>
      </c>
      <c r="F42" s="11" t="s">
        <v>187</v>
      </c>
      <c r="G42" s="11" t="s">
        <v>188</v>
      </c>
      <c r="H42" s="11" t="s">
        <v>189</v>
      </c>
      <c r="I42" s="11" t="s">
        <v>190</v>
      </c>
      <c r="J42" s="11" t="s">
        <v>191</v>
      </c>
      <c r="K42" s="11" t="s">
        <v>192</v>
      </c>
      <c r="L42" s="11" t="s">
        <v>193</v>
      </c>
      <c r="M42" s="11" t="s">
        <v>194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195</v>
      </c>
      <c r="B43" s="314">
        <v>32.8</v>
      </c>
      <c r="C43" s="314">
        <v>33.5</v>
      </c>
      <c r="D43" s="314">
        <v>32.6</v>
      </c>
      <c r="E43" s="314">
        <v>31.2</v>
      </c>
      <c r="F43" s="314">
        <v>31.4</v>
      </c>
      <c r="G43" s="314">
        <v>24.7</v>
      </c>
      <c r="H43" s="314">
        <v>26.2</v>
      </c>
      <c r="I43" s="314">
        <v>26.1</v>
      </c>
      <c r="J43" s="314">
        <v>25.4</v>
      </c>
      <c r="K43" s="314">
        <v>25.5</v>
      </c>
      <c r="L43" s="314">
        <v>24.4</v>
      </c>
      <c r="M43" s="314">
        <v>24.4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196</v>
      </c>
      <c r="B44" s="314">
        <v>24.2</v>
      </c>
      <c r="C44" s="314">
        <v>24.9</v>
      </c>
      <c r="D44" s="314">
        <v>25.1</v>
      </c>
      <c r="E44" s="314">
        <v>24.9</v>
      </c>
      <c r="F44" s="314">
        <v>26</v>
      </c>
      <c r="G44" s="314">
        <v>26.8</v>
      </c>
      <c r="H44" s="314">
        <v>25.6</v>
      </c>
      <c r="I44" s="314">
        <v>25.9</v>
      </c>
      <c r="J44" s="314">
        <v>25.6</v>
      </c>
      <c r="K44" s="314">
        <v>24.3</v>
      </c>
      <c r="L44" s="314">
        <v>24.3</v>
      </c>
      <c r="M44" s="314">
        <v>25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197</v>
      </c>
      <c r="B45" s="314">
        <v>25.3</v>
      </c>
      <c r="C45" s="314">
        <v>26.5</v>
      </c>
      <c r="D45" s="314">
        <v>25.8</v>
      </c>
      <c r="E45" s="314">
        <v>26.4</v>
      </c>
      <c r="F45" s="314">
        <v>28.1</v>
      </c>
      <c r="G45" s="314">
        <v>27.7</v>
      </c>
      <c r="H45" s="314">
        <v>26.5</v>
      </c>
      <c r="I45" s="314">
        <v>27.3</v>
      </c>
      <c r="J45" s="314">
        <v>24.8</v>
      </c>
      <c r="K45" s="314">
        <v>26.9</v>
      </c>
      <c r="L45" s="314">
        <v>26</v>
      </c>
      <c r="M45" s="314">
        <v>26.3</v>
      </c>
      <c r="N45" s="66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215</v>
      </c>
      <c r="B46" s="314">
        <v>26.9</v>
      </c>
      <c r="C46" s="314">
        <v>26.5</v>
      </c>
      <c r="D46" s="314">
        <v>23.4</v>
      </c>
      <c r="E46" s="314">
        <v>26.7</v>
      </c>
      <c r="F46" s="314">
        <v>28.9</v>
      </c>
      <c r="G46" s="314">
        <v>26.9</v>
      </c>
      <c r="H46" s="314">
        <v>26.2</v>
      </c>
      <c r="I46" s="314">
        <v>27.1</v>
      </c>
      <c r="J46" s="314">
        <v>27.7</v>
      </c>
      <c r="K46" s="314">
        <v>26.9</v>
      </c>
      <c r="L46" s="314">
        <v>25.5</v>
      </c>
      <c r="M46" s="314">
        <v>26.2</v>
      </c>
      <c r="N46" s="66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213</v>
      </c>
      <c r="B47" s="314">
        <v>25.9</v>
      </c>
      <c r="C47" s="314">
        <v>26.8</v>
      </c>
      <c r="D47" s="314">
        <v>27.1</v>
      </c>
      <c r="E47" s="314">
        <v>27</v>
      </c>
      <c r="F47" s="314">
        <v>28</v>
      </c>
      <c r="G47" s="314">
        <v>27.8</v>
      </c>
      <c r="H47" s="314">
        <v>26.4</v>
      </c>
      <c r="I47" s="314"/>
      <c r="J47" s="314"/>
      <c r="K47" s="314"/>
      <c r="L47" s="314"/>
      <c r="M47" s="314"/>
      <c r="N47" s="66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183</v>
      </c>
      <c r="C70" s="11" t="s">
        <v>184</v>
      </c>
      <c r="D70" s="11" t="s">
        <v>185</v>
      </c>
      <c r="E70" s="11" t="s">
        <v>186</v>
      </c>
      <c r="F70" s="11" t="s">
        <v>187</v>
      </c>
      <c r="G70" s="11" t="s">
        <v>188</v>
      </c>
      <c r="H70" s="11" t="s">
        <v>189</v>
      </c>
      <c r="I70" s="11" t="s">
        <v>190</v>
      </c>
      <c r="J70" s="11" t="s">
        <v>191</v>
      </c>
      <c r="K70" s="11" t="s">
        <v>192</v>
      </c>
      <c r="L70" s="11" t="s">
        <v>193</v>
      </c>
      <c r="M70" s="11" t="s">
        <v>194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195</v>
      </c>
      <c r="B71" s="305">
        <v>53.8</v>
      </c>
      <c r="C71" s="305">
        <v>57.5</v>
      </c>
      <c r="D71" s="305">
        <v>60.5</v>
      </c>
      <c r="E71" s="305">
        <v>68.7</v>
      </c>
      <c r="F71" s="305">
        <v>62.9</v>
      </c>
      <c r="G71" s="305">
        <v>70.6</v>
      </c>
      <c r="H71" s="305">
        <v>75.9</v>
      </c>
      <c r="I71" s="305">
        <v>64.1</v>
      </c>
      <c r="J71" s="305">
        <v>67</v>
      </c>
      <c r="K71" s="305">
        <v>69.9</v>
      </c>
      <c r="L71" s="305">
        <v>68.8</v>
      </c>
      <c r="M71" s="305">
        <v>71.4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196</v>
      </c>
      <c r="B72" s="305">
        <v>63.1</v>
      </c>
      <c r="C72" s="305">
        <v>68.2</v>
      </c>
      <c r="D72" s="305">
        <v>70.7</v>
      </c>
      <c r="E72" s="305">
        <v>68.6</v>
      </c>
      <c r="F72" s="305">
        <v>69.1</v>
      </c>
      <c r="G72" s="305">
        <v>67.4</v>
      </c>
      <c r="H72" s="305">
        <v>64.4</v>
      </c>
      <c r="I72" s="305">
        <v>57.1</v>
      </c>
      <c r="J72" s="305">
        <v>66.6</v>
      </c>
      <c r="K72" s="305">
        <v>66.9</v>
      </c>
      <c r="L72" s="305">
        <v>65.2</v>
      </c>
      <c r="M72" s="305">
        <v>67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225</v>
      </c>
      <c r="B73" s="305">
        <v>61.1</v>
      </c>
      <c r="C73" s="305">
        <v>65.9</v>
      </c>
      <c r="D73" s="305">
        <v>74.7</v>
      </c>
      <c r="E73" s="305">
        <v>73.1</v>
      </c>
      <c r="F73" s="305">
        <v>64.6</v>
      </c>
      <c r="G73" s="305">
        <v>66</v>
      </c>
      <c r="H73" s="305">
        <v>64.1</v>
      </c>
      <c r="I73" s="305">
        <v>62.5</v>
      </c>
      <c r="J73" s="305">
        <v>65.2</v>
      </c>
      <c r="K73" s="305">
        <v>67.9</v>
      </c>
      <c r="L73" s="305">
        <v>64.9</v>
      </c>
      <c r="M73" s="305">
        <v>62.7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223</v>
      </c>
      <c r="B74" s="305">
        <v>58.4</v>
      </c>
      <c r="C74" s="305">
        <v>54.2</v>
      </c>
      <c r="D74" s="305">
        <v>66.9</v>
      </c>
      <c r="E74" s="305">
        <v>67.7</v>
      </c>
      <c r="F74" s="305">
        <v>58.6</v>
      </c>
      <c r="G74" s="305">
        <v>59.8</v>
      </c>
      <c r="H74" s="305">
        <v>59.2</v>
      </c>
      <c r="I74" s="305">
        <v>58.5</v>
      </c>
      <c r="J74" s="305">
        <v>59.1</v>
      </c>
      <c r="K74" s="305">
        <v>56.2</v>
      </c>
      <c r="L74" s="305">
        <v>59.6</v>
      </c>
      <c r="M74" s="305">
        <v>63.9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213</v>
      </c>
      <c r="B75" s="305">
        <v>56.9</v>
      </c>
      <c r="C75" s="305">
        <v>55.9</v>
      </c>
      <c r="D75" s="305">
        <v>61.4</v>
      </c>
      <c r="E75" s="305">
        <v>59.1</v>
      </c>
      <c r="F75" s="305">
        <v>57.4</v>
      </c>
      <c r="G75" s="305">
        <v>59</v>
      </c>
      <c r="H75" s="305">
        <v>56.7</v>
      </c>
      <c r="I75" s="305"/>
      <c r="J75" s="305"/>
      <c r="K75" s="305"/>
      <c r="L75" s="305"/>
      <c r="M75" s="305"/>
    </row>
    <row r="76" spans="2:13" ht="9.75" customHeight="1">
      <c r="B76" s="311"/>
      <c r="C76" s="311"/>
      <c r="D76" s="311"/>
      <c r="E76" s="311"/>
      <c r="F76" s="311"/>
      <c r="G76" s="311"/>
      <c r="H76" s="311"/>
      <c r="I76" s="311"/>
      <c r="J76" s="311"/>
      <c r="K76" s="309"/>
      <c r="L76" s="311"/>
      <c r="M76" s="311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317"/>
      <c r="N4" s="66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317"/>
      <c r="N5" s="66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317"/>
      <c r="N6" s="6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317"/>
      <c r="N7" s="66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317"/>
      <c r="N8" s="66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1"/>
    </row>
    <row r="10" spans="12:27" ht="9.75" customHeight="1">
      <c r="L10" s="66"/>
      <c r="M10" s="66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1"/>
    </row>
    <row r="11" spans="12:27" ht="9.75" customHeight="1">
      <c r="L11" s="66"/>
      <c r="M11" s="66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1"/>
    </row>
    <row r="12" spans="12:27" ht="9.75" customHeight="1">
      <c r="L12" s="66"/>
      <c r="M12" s="66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1"/>
    </row>
    <row r="13" spans="12:27" ht="9.75" customHeight="1">
      <c r="L13" s="66"/>
      <c r="M13" s="66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317"/>
      <c r="AA15" s="1"/>
    </row>
    <row r="16" spans="12:27" ht="9.75" customHeight="1">
      <c r="L16" s="66"/>
      <c r="M16" s="317"/>
      <c r="AA16" s="1"/>
    </row>
    <row r="17" spans="12:27" ht="9.75" customHeight="1">
      <c r="L17" s="66"/>
      <c r="M17" s="317"/>
      <c r="AA17" s="1"/>
    </row>
    <row r="18" spans="12:27" ht="9.75" customHeight="1">
      <c r="L18" s="66"/>
      <c r="M18" s="317"/>
      <c r="AA18" s="1"/>
    </row>
    <row r="19" spans="12:27" ht="9.75" customHeight="1">
      <c r="L19" s="66"/>
      <c r="M19" s="317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183</v>
      </c>
      <c r="C24" s="11" t="s">
        <v>184</v>
      </c>
      <c r="D24" s="11" t="s">
        <v>185</v>
      </c>
      <c r="E24" s="11" t="s">
        <v>186</v>
      </c>
      <c r="F24" s="11" t="s">
        <v>187</v>
      </c>
      <c r="G24" s="11" t="s">
        <v>188</v>
      </c>
      <c r="H24" s="11" t="s">
        <v>189</v>
      </c>
      <c r="I24" s="11" t="s">
        <v>190</v>
      </c>
      <c r="J24" s="11" t="s">
        <v>191</v>
      </c>
      <c r="K24" s="11" t="s">
        <v>192</v>
      </c>
      <c r="L24" s="11" t="s">
        <v>193</v>
      </c>
      <c r="M24" s="11" t="s">
        <v>194</v>
      </c>
      <c r="AA24" s="1"/>
    </row>
    <row r="25" spans="1:27" ht="10.5" customHeight="1">
      <c r="A25" s="10" t="s">
        <v>195</v>
      </c>
      <c r="B25" s="314">
        <v>23.7</v>
      </c>
      <c r="C25" s="314">
        <v>23.8</v>
      </c>
      <c r="D25" s="314">
        <v>28.9</v>
      </c>
      <c r="E25" s="314">
        <v>32</v>
      </c>
      <c r="F25" s="314">
        <v>26.4</v>
      </c>
      <c r="G25" s="314">
        <v>29.1</v>
      </c>
      <c r="H25" s="314">
        <v>26.4</v>
      </c>
      <c r="I25" s="314">
        <v>25</v>
      </c>
      <c r="J25" s="314">
        <v>22.6</v>
      </c>
      <c r="K25" s="314">
        <v>24.1</v>
      </c>
      <c r="L25" s="314">
        <v>25.7</v>
      </c>
      <c r="M25" s="314">
        <v>20.8</v>
      </c>
      <c r="AA25" s="1"/>
    </row>
    <row r="26" spans="1:27" ht="10.5" customHeight="1">
      <c r="A26" s="10" t="s">
        <v>196</v>
      </c>
      <c r="B26" s="314">
        <v>19.5</v>
      </c>
      <c r="C26" s="314">
        <v>21.4</v>
      </c>
      <c r="D26" s="314">
        <v>26.7</v>
      </c>
      <c r="E26" s="314">
        <v>25.7</v>
      </c>
      <c r="F26" s="314">
        <v>26.3</v>
      </c>
      <c r="G26" s="314">
        <v>25.8</v>
      </c>
      <c r="H26" s="314">
        <v>27.2</v>
      </c>
      <c r="I26" s="314">
        <v>20.4</v>
      </c>
      <c r="J26" s="314">
        <v>24.4</v>
      </c>
      <c r="K26" s="314">
        <v>26.7</v>
      </c>
      <c r="L26" s="314">
        <v>24.7</v>
      </c>
      <c r="M26" s="314">
        <v>22.6</v>
      </c>
      <c r="AA26" s="1"/>
    </row>
    <row r="27" spans="1:27" ht="10.5" customHeight="1">
      <c r="A27" s="10" t="s">
        <v>197</v>
      </c>
      <c r="B27" s="314">
        <v>23.6</v>
      </c>
      <c r="C27" s="314">
        <v>22.3</v>
      </c>
      <c r="D27" s="314">
        <v>28.3</v>
      </c>
      <c r="E27" s="314">
        <v>28.3</v>
      </c>
      <c r="F27" s="314">
        <v>24.1</v>
      </c>
      <c r="G27" s="314">
        <v>26.1</v>
      </c>
      <c r="H27" s="314">
        <v>24.3</v>
      </c>
      <c r="I27" s="314">
        <v>26.1</v>
      </c>
      <c r="J27" s="314">
        <v>23.3</v>
      </c>
      <c r="K27" s="314">
        <v>22.2</v>
      </c>
      <c r="L27" s="314">
        <v>24.7</v>
      </c>
      <c r="M27" s="314">
        <v>24.2</v>
      </c>
      <c r="AA27" s="1"/>
    </row>
    <row r="28" spans="1:27" ht="10.5" customHeight="1">
      <c r="A28" s="10" t="s">
        <v>215</v>
      </c>
      <c r="B28" s="314">
        <v>21.2</v>
      </c>
      <c r="C28" s="314">
        <v>23.6</v>
      </c>
      <c r="D28" s="314">
        <v>23.5</v>
      </c>
      <c r="E28" s="314">
        <v>25.2</v>
      </c>
      <c r="F28" s="314">
        <v>24.6</v>
      </c>
      <c r="G28" s="314">
        <v>28.3</v>
      </c>
      <c r="H28" s="314">
        <v>24.6</v>
      </c>
      <c r="I28" s="314">
        <v>23.4</v>
      </c>
      <c r="J28" s="314">
        <v>22.5</v>
      </c>
      <c r="K28" s="314">
        <v>23.1</v>
      </c>
      <c r="L28" s="314">
        <v>20.9</v>
      </c>
      <c r="M28" s="314">
        <v>20.6</v>
      </c>
      <c r="AA28" s="1"/>
    </row>
    <row r="29" spans="1:27" ht="10.5" customHeight="1">
      <c r="A29" s="10" t="s">
        <v>224</v>
      </c>
      <c r="B29" s="314">
        <v>18.7</v>
      </c>
      <c r="C29" s="314">
        <v>19.2</v>
      </c>
      <c r="D29" s="314">
        <v>23.7</v>
      </c>
      <c r="E29" s="314">
        <v>22.6</v>
      </c>
      <c r="F29" s="314">
        <v>25.9</v>
      </c>
      <c r="G29" s="314">
        <v>24</v>
      </c>
      <c r="H29" s="314">
        <v>23.8</v>
      </c>
      <c r="I29" s="314"/>
      <c r="J29" s="314"/>
      <c r="K29" s="314"/>
      <c r="L29" s="314"/>
      <c r="M29" s="314"/>
      <c r="AA29" s="1"/>
    </row>
    <row r="30" ht="9.75" customHeight="1">
      <c r="AA30" s="1"/>
    </row>
    <row r="31" spans="14:27" ht="9.75" customHeight="1"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183</v>
      </c>
      <c r="C53" s="11" t="s">
        <v>184</v>
      </c>
      <c r="D53" s="11" t="s">
        <v>185</v>
      </c>
      <c r="E53" s="11" t="s">
        <v>186</v>
      </c>
      <c r="F53" s="11" t="s">
        <v>187</v>
      </c>
      <c r="G53" s="11" t="s">
        <v>188</v>
      </c>
      <c r="H53" s="11" t="s">
        <v>189</v>
      </c>
      <c r="I53" s="11" t="s">
        <v>190</v>
      </c>
      <c r="J53" s="11" t="s">
        <v>191</v>
      </c>
      <c r="K53" s="11" t="s">
        <v>192</v>
      </c>
      <c r="L53" s="11" t="s">
        <v>193</v>
      </c>
      <c r="M53" s="11" t="s">
        <v>194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195</v>
      </c>
      <c r="B54" s="314">
        <v>41.3</v>
      </c>
      <c r="C54" s="314">
        <v>42.8</v>
      </c>
      <c r="D54" s="314">
        <v>43.7</v>
      </c>
      <c r="E54" s="314">
        <v>46.6</v>
      </c>
      <c r="F54" s="314">
        <v>46.5</v>
      </c>
      <c r="G54" s="314">
        <v>44.9</v>
      </c>
      <c r="H54" s="314">
        <v>42.7</v>
      </c>
      <c r="I54" s="314">
        <v>40.8</v>
      </c>
      <c r="J54" s="314">
        <v>41.5</v>
      </c>
      <c r="K54" s="314">
        <v>41.6</v>
      </c>
      <c r="L54" s="314">
        <v>43.7</v>
      </c>
      <c r="M54" s="314">
        <v>39.7</v>
      </c>
      <c r="N54" s="66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196</v>
      </c>
      <c r="B55" s="314">
        <v>39.3</v>
      </c>
      <c r="C55" s="314">
        <v>40</v>
      </c>
      <c r="D55" s="314">
        <v>41.4</v>
      </c>
      <c r="E55" s="314">
        <v>41.4</v>
      </c>
      <c r="F55" s="314">
        <v>41.7</v>
      </c>
      <c r="G55" s="314">
        <v>41.8</v>
      </c>
      <c r="H55" s="314">
        <v>42.5</v>
      </c>
      <c r="I55" s="314">
        <v>39.2</v>
      </c>
      <c r="J55" s="314">
        <v>40.7</v>
      </c>
      <c r="K55" s="314">
        <v>41.6</v>
      </c>
      <c r="L55" s="314">
        <v>41.7</v>
      </c>
      <c r="M55" s="314">
        <v>38.7</v>
      </c>
      <c r="N55" s="66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197</v>
      </c>
      <c r="B56" s="314">
        <v>41.2</v>
      </c>
      <c r="C56" s="314">
        <v>41.2</v>
      </c>
      <c r="D56" s="314">
        <v>42.5</v>
      </c>
      <c r="E56" s="314">
        <v>43.5</v>
      </c>
      <c r="F56" s="314">
        <v>40</v>
      </c>
      <c r="G56" s="314">
        <v>41.2</v>
      </c>
      <c r="H56" s="314">
        <v>38.6</v>
      </c>
      <c r="I56" s="314">
        <v>41.3</v>
      </c>
      <c r="J56" s="314">
        <v>40.3</v>
      </c>
      <c r="K56" s="314">
        <v>39.7</v>
      </c>
      <c r="L56" s="314">
        <v>41.3</v>
      </c>
      <c r="M56" s="314">
        <v>39.7</v>
      </c>
      <c r="N56" s="66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215</v>
      </c>
      <c r="B57" s="314">
        <v>42</v>
      </c>
      <c r="C57" s="314">
        <v>43.4</v>
      </c>
      <c r="D57" s="314">
        <v>41</v>
      </c>
      <c r="E57" s="314">
        <v>40.6</v>
      </c>
      <c r="F57" s="314">
        <v>41.4</v>
      </c>
      <c r="G57" s="314">
        <v>43.6</v>
      </c>
      <c r="H57" s="314">
        <v>41.6</v>
      </c>
      <c r="I57" s="314">
        <v>41.2</v>
      </c>
      <c r="J57" s="314">
        <v>40.8</v>
      </c>
      <c r="K57" s="314">
        <v>41.1</v>
      </c>
      <c r="L57" s="314">
        <v>38.8</v>
      </c>
      <c r="M57" s="314">
        <v>37.3</v>
      </c>
      <c r="N57" s="66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224</v>
      </c>
      <c r="B58" s="314">
        <v>38.5</v>
      </c>
      <c r="C58" s="314">
        <v>37.5</v>
      </c>
      <c r="D58" s="314">
        <v>37.8</v>
      </c>
      <c r="E58" s="314">
        <v>36.3</v>
      </c>
      <c r="F58" s="314">
        <v>38.6</v>
      </c>
      <c r="G58" s="314">
        <v>38.7</v>
      </c>
      <c r="H58" s="314">
        <v>38.3</v>
      </c>
      <c r="I58" s="314"/>
      <c r="J58" s="314"/>
      <c r="K58" s="314"/>
      <c r="L58" s="314"/>
      <c r="M58" s="314"/>
      <c r="N58" s="66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318"/>
    </row>
    <row r="66" spans="14:26" ht="9.75" customHeight="1"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</row>
    <row r="67" spans="14:26" ht="9.75" customHeight="1"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</row>
    <row r="68" spans="14:26" ht="9.75" customHeight="1"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</row>
    <row r="69" spans="14:26" ht="9.75" customHeight="1"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183</v>
      </c>
      <c r="C83" s="11" t="s">
        <v>184</v>
      </c>
      <c r="D83" s="11" t="s">
        <v>185</v>
      </c>
      <c r="E83" s="11" t="s">
        <v>186</v>
      </c>
      <c r="F83" s="11" t="s">
        <v>187</v>
      </c>
      <c r="G83" s="11" t="s">
        <v>188</v>
      </c>
      <c r="H83" s="11" t="s">
        <v>189</v>
      </c>
      <c r="I83" s="11" t="s">
        <v>190</v>
      </c>
      <c r="J83" s="11" t="s">
        <v>191</v>
      </c>
      <c r="K83" s="11" t="s">
        <v>192</v>
      </c>
      <c r="L83" s="11" t="s">
        <v>193</v>
      </c>
      <c r="M83" s="11" t="s">
        <v>194</v>
      </c>
    </row>
    <row r="84" spans="1:13" ht="10.5" customHeight="1">
      <c r="A84" s="10" t="s">
        <v>195</v>
      </c>
      <c r="B84" s="305">
        <v>57.7</v>
      </c>
      <c r="C84" s="305">
        <v>54.8</v>
      </c>
      <c r="D84" s="305">
        <v>65.8</v>
      </c>
      <c r="E84" s="305">
        <v>67.7</v>
      </c>
      <c r="F84" s="305">
        <v>56.9</v>
      </c>
      <c r="G84" s="305">
        <v>65.4</v>
      </c>
      <c r="H84" s="305">
        <v>62.8</v>
      </c>
      <c r="I84" s="305">
        <v>62.1</v>
      </c>
      <c r="J84" s="305">
        <v>53.9</v>
      </c>
      <c r="K84" s="305">
        <v>58</v>
      </c>
      <c r="L84" s="305">
        <v>57.7</v>
      </c>
      <c r="M84" s="305">
        <v>54.6</v>
      </c>
    </row>
    <row r="85" spans="1:13" ht="10.5" customHeight="1">
      <c r="A85" s="10" t="s">
        <v>196</v>
      </c>
      <c r="B85" s="305">
        <v>49.7</v>
      </c>
      <c r="C85" s="305">
        <v>53.2</v>
      </c>
      <c r="D85" s="305">
        <v>63.9</v>
      </c>
      <c r="E85" s="305">
        <v>62.1</v>
      </c>
      <c r="F85" s="305">
        <v>62.9</v>
      </c>
      <c r="G85" s="305">
        <v>61.7</v>
      </c>
      <c r="H85" s="305">
        <v>63.7</v>
      </c>
      <c r="I85" s="305">
        <v>54</v>
      </c>
      <c r="J85" s="305">
        <v>59.3</v>
      </c>
      <c r="K85" s="305">
        <v>63.8</v>
      </c>
      <c r="L85" s="305">
        <v>59.2</v>
      </c>
      <c r="M85" s="305">
        <v>60</v>
      </c>
    </row>
    <row r="86" spans="1:13" ht="10.5" customHeight="1">
      <c r="A86" s="10" t="s">
        <v>216</v>
      </c>
      <c r="B86" s="305">
        <v>55.9</v>
      </c>
      <c r="C86" s="305">
        <v>54.1</v>
      </c>
      <c r="D86" s="305">
        <v>66.1</v>
      </c>
      <c r="E86" s="305">
        <v>64.6</v>
      </c>
      <c r="F86" s="305">
        <v>61.8</v>
      </c>
      <c r="G86" s="305">
        <v>62.8</v>
      </c>
      <c r="H86" s="305">
        <v>64.1</v>
      </c>
      <c r="I86" s="305">
        <v>62</v>
      </c>
      <c r="J86" s="305">
        <v>58.1</v>
      </c>
      <c r="K86" s="305">
        <v>56.3</v>
      </c>
      <c r="L86" s="305">
        <v>59.1</v>
      </c>
      <c r="M86" s="305">
        <v>61.9</v>
      </c>
    </row>
    <row r="87" spans="1:13" ht="10.5" customHeight="1">
      <c r="A87" s="10" t="s">
        <v>198</v>
      </c>
      <c r="B87" s="305">
        <v>49.2</v>
      </c>
      <c r="C87" s="305">
        <v>53.5</v>
      </c>
      <c r="D87" s="305">
        <v>58.5</v>
      </c>
      <c r="E87" s="305">
        <v>62.2</v>
      </c>
      <c r="F87" s="305">
        <v>59.1</v>
      </c>
      <c r="G87" s="305">
        <v>63.9</v>
      </c>
      <c r="H87" s="305">
        <v>60.1</v>
      </c>
      <c r="I87" s="305">
        <v>57</v>
      </c>
      <c r="J87" s="305">
        <v>55.5</v>
      </c>
      <c r="K87" s="305">
        <v>56</v>
      </c>
      <c r="L87" s="305">
        <v>55.2</v>
      </c>
      <c r="M87" s="305">
        <v>55.9</v>
      </c>
    </row>
    <row r="88" spans="1:13" ht="10.5" customHeight="1">
      <c r="A88" s="10" t="s">
        <v>224</v>
      </c>
      <c r="B88" s="305">
        <v>47.8</v>
      </c>
      <c r="C88" s="305">
        <v>51.7</v>
      </c>
      <c r="D88" s="305">
        <v>62.5</v>
      </c>
      <c r="E88" s="305">
        <v>63.1</v>
      </c>
      <c r="F88" s="305">
        <v>66.1</v>
      </c>
      <c r="G88" s="305">
        <v>62</v>
      </c>
      <c r="H88" s="305">
        <v>62.3</v>
      </c>
      <c r="I88" s="305"/>
      <c r="J88" s="305"/>
      <c r="K88" s="305"/>
      <c r="L88" s="305"/>
      <c r="M88" s="305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183</v>
      </c>
      <c r="C24" s="11" t="s">
        <v>184</v>
      </c>
      <c r="D24" s="11" t="s">
        <v>185</v>
      </c>
      <c r="E24" s="11" t="s">
        <v>186</v>
      </c>
      <c r="F24" s="11" t="s">
        <v>187</v>
      </c>
      <c r="G24" s="11" t="s">
        <v>188</v>
      </c>
      <c r="H24" s="11" t="s">
        <v>189</v>
      </c>
      <c r="I24" s="11" t="s">
        <v>190</v>
      </c>
      <c r="J24" s="11" t="s">
        <v>191</v>
      </c>
      <c r="K24" s="11" t="s">
        <v>192</v>
      </c>
      <c r="L24" s="11" t="s">
        <v>193</v>
      </c>
      <c r="M24" s="11" t="s">
        <v>194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195</v>
      </c>
      <c r="B25" s="319">
        <v>59.24</v>
      </c>
      <c r="C25" s="319">
        <v>74.79</v>
      </c>
      <c r="D25" s="319">
        <v>80.12</v>
      </c>
      <c r="E25" s="319">
        <v>84.05</v>
      </c>
      <c r="F25" s="319">
        <v>90.28</v>
      </c>
      <c r="G25" s="319">
        <v>89.92</v>
      </c>
      <c r="H25" s="319">
        <v>90.58</v>
      </c>
      <c r="I25" s="319">
        <v>62.18</v>
      </c>
      <c r="J25" s="319">
        <v>71.3</v>
      </c>
      <c r="K25" s="319">
        <v>69.4</v>
      </c>
      <c r="L25" s="319">
        <v>79.2</v>
      </c>
      <c r="M25" s="319">
        <v>67</v>
      </c>
      <c r="N25" s="66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1"/>
      <c r="AB25" s="1"/>
      <c r="AC25" s="1"/>
    </row>
    <row r="26" spans="1:29" ht="10.5" customHeight="1">
      <c r="A26" s="10" t="s">
        <v>196</v>
      </c>
      <c r="B26" s="319">
        <v>41.9</v>
      </c>
      <c r="C26" s="319">
        <v>52.91</v>
      </c>
      <c r="D26" s="319">
        <v>75.74</v>
      </c>
      <c r="E26" s="319">
        <v>62.54</v>
      </c>
      <c r="F26" s="319">
        <v>80.23</v>
      </c>
      <c r="G26" s="319">
        <v>82.29</v>
      </c>
      <c r="H26" s="319">
        <v>80.53</v>
      </c>
      <c r="I26" s="319">
        <v>40.82</v>
      </c>
      <c r="J26" s="319">
        <v>44.9</v>
      </c>
      <c r="K26" s="319">
        <v>43.8</v>
      </c>
      <c r="L26" s="319">
        <v>59.4</v>
      </c>
      <c r="M26" s="319">
        <v>54.7</v>
      </c>
      <c r="N26" s="66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1"/>
      <c r="AB26" s="1"/>
      <c r="AC26" s="1"/>
    </row>
    <row r="27" spans="1:29" ht="10.5" customHeight="1">
      <c r="A27" s="10" t="s">
        <v>197</v>
      </c>
      <c r="B27" s="319">
        <v>51.15</v>
      </c>
      <c r="C27" s="319">
        <v>68.9</v>
      </c>
      <c r="D27" s="319">
        <v>62.27</v>
      </c>
      <c r="E27" s="319">
        <v>88.58</v>
      </c>
      <c r="F27" s="319">
        <v>84.28</v>
      </c>
      <c r="G27" s="319">
        <v>92.26</v>
      </c>
      <c r="H27" s="319">
        <v>94.4</v>
      </c>
      <c r="I27" s="319">
        <v>63.79</v>
      </c>
      <c r="J27" s="319">
        <v>53.5</v>
      </c>
      <c r="K27" s="319">
        <v>55.3</v>
      </c>
      <c r="L27" s="319">
        <v>58.2</v>
      </c>
      <c r="M27" s="319">
        <v>57.6</v>
      </c>
      <c r="N27" s="66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1"/>
      <c r="AB27" s="1"/>
      <c r="AC27" s="1"/>
    </row>
    <row r="28" spans="1:29" ht="10.5" customHeight="1">
      <c r="A28" s="10" t="s">
        <v>215</v>
      </c>
      <c r="B28" s="319">
        <v>49.9</v>
      </c>
      <c r="C28" s="319">
        <v>54.11</v>
      </c>
      <c r="D28" s="319">
        <v>67.08</v>
      </c>
      <c r="E28" s="319">
        <v>88</v>
      </c>
      <c r="F28" s="319">
        <v>85.9</v>
      </c>
      <c r="G28" s="319">
        <v>102</v>
      </c>
      <c r="H28" s="319">
        <v>94.1</v>
      </c>
      <c r="I28" s="319">
        <v>60.2</v>
      </c>
      <c r="J28" s="319">
        <v>64.4</v>
      </c>
      <c r="K28" s="319">
        <v>66.3</v>
      </c>
      <c r="L28" s="319">
        <v>54.9</v>
      </c>
      <c r="M28" s="319">
        <v>57.7</v>
      </c>
      <c r="N28" s="66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1"/>
      <c r="AB28" s="1"/>
      <c r="AC28" s="1"/>
    </row>
    <row r="29" spans="1:29" ht="10.5" customHeight="1">
      <c r="A29" s="10" t="s">
        <v>213</v>
      </c>
      <c r="B29" s="319">
        <v>54.7</v>
      </c>
      <c r="C29" s="319">
        <v>51.8</v>
      </c>
      <c r="D29" s="319">
        <v>58.3</v>
      </c>
      <c r="E29" s="319">
        <v>73.8</v>
      </c>
      <c r="F29" s="319">
        <v>61.7</v>
      </c>
      <c r="G29" s="319">
        <v>76.3</v>
      </c>
      <c r="H29" s="319">
        <v>56.1</v>
      </c>
      <c r="I29" s="319"/>
      <c r="J29" s="319"/>
      <c r="K29" s="319"/>
      <c r="L29" s="319"/>
      <c r="M29" s="319"/>
      <c r="N29" s="66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183</v>
      </c>
      <c r="C53" s="11" t="s">
        <v>184</v>
      </c>
      <c r="D53" s="11" t="s">
        <v>185</v>
      </c>
      <c r="E53" s="11" t="s">
        <v>186</v>
      </c>
      <c r="F53" s="11" t="s">
        <v>187</v>
      </c>
      <c r="G53" s="11" t="s">
        <v>188</v>
      </c>
      <c r="H53" s="11" t="s">
        <v>189</v>
      </c>
      <c r="I53" s="11" t="s">
        <v>190</v>
      </c>
      <c r="J53" s="11" t="s">
        <v>191</v>
      </c>
      <c r="K53" s="11" t="s">
        <v>192</v>
      </c>
      <c r="L53" s="11" t="s">
        <v>193</v>
      </c>
      <c r="M53" s="11" t="s">
        <v>194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195</v>
      </c>
      <c r="B54" s="319">
        <v>58.1</v>
      </c>
      <c r="C54" s="319">
        <v>66.9</v>
      </c>
      <c r="D54" s="319">
        <v>52.7</v>
      </c>
      <c r="E54" s="319">
        <v>63.4</v>
      </c>
      <c r="F54" s="319">
        <v>73.1</v>
      </c>
      <c r="G54" s="319">
        <v>75.3</v>
      </c>
      <c r="H54" s="319">
        <v>76.3</v>
      </c>
      <c r="I54" s="319">
        <v>71.9</v>
      </c>
      <c r="J54" s="319">
        <v>54.1</v>
      </c>
      <c r="K54" s="319">
        <v>56.3</v>
      </c>
      <c r="L54" s="319">
        <v>58.6</v>
      </c>
      <c r="M54" s="319">
        <v>61.1</v>
      </c>
      <c r="N54" s="66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196</v>
      </c>
      <c r="B55" s="319">
        <v>51.7</v>
      </c>
      <c r="C55" s="319">
        <v>52.9</v>
      </c>
      <c r="D55" s="319">
        <v>54.4</v>
      </c>
      <c r="E55" s="319">
        <v>51.2</v>
      </c>
      <c r="F55" s="319">
        <v>57.2</v>
      </c>
      <c r="G55" s="319">
        <v>56.3</v>
      </c>
      <c r="H55" s="319">
        <v>52.8</v>
      </c>
      <c r="I55" s="319">
        <v>43.7</v>
      </c>
      <c r="J55" s="319">
        <v>35.6</v>
      </c>
      <c r="K55" s="319">
        <v>36.3</v>
      </c>
      <c r="L55" s="319">
        <v>47.5</v>
      </c>
      <c r="M55" s="319">
        <v>47.4</v>
      </c>
      <c r="N55" s="66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197</v>
      </c>
      <c r="B56" s="319">
        <v>49.5</v>
      </c>
      <c r="C56" s="319">
        <v>56.2</v>
      </c>
      <c r="D56" s="319">
        <v>40.2</v>
      </c>
      <c r="E56" s="319">
        <v>48.4</v>
      </c>
      <c r="F56" s="319">
        <v>50.4</v>
      </c>
      <c r="G56" s="319">
        <v>49.3</v>
      </c>
      <c r="H56" s="319">
        <v>42.2</v>
      </c>
      <c r="I56" s="319">
        <v>40.9</v>
      </c>
      <c r="J56" s="319">
        <v>40.2</v>
      </c>
      <c r="K56" s="319">
        <v>42.7</v>
      </c>
      <c r="L56" s="319">
        <v>47.2</v>
      </c>
      <c r="M56" s="319">
        <v>44.3</v>
      </c>
      <c r="N56" s="66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215</v>
      </c>
      <c r="B57" s="319">
        <v>45</v>
      </c>
      <c r="C57" s="319">
        <v>47.8</v>
      </c>
      <c r="D57" s="319">
        <v>46.3</v>
      </c>
      <c r="E57" s="319">
        <v>50.3</v>
      </c>
      <c r="F57" s="319">
        <v>50.1</v>
      </c>
      <c r="G57" s="319">
        <v>49.7</v>
      </c>
      <c r="H57" s="319">
        <v>45.6</v>
      </c>
      <c r="I57" s="319">
        <v>42.3</v>
      </c>
      <c r="J57" s="319">
        <v>42.1</v>
      </c>
      <c r="K57" s="319">
        <v>44.9</v>
      </c>
      <c r="L57" s="319">
        <v>47.2</v>
      </c>
      <c r="M57" s="319">
        <v>45.6</v>
      </c>
      <c r="N57" s="66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213</v>
      </c>
      <c r="B58" s="319">
        <v>48</v>
      </c>
      <c r="C58" s="319">
        <v>47.1</v>
      </c>
      <c r="D58" s="319">
        <v>45.7</v>
      </c>
      <c r="E58" s="319">
        <v>52.1</v>
      </c>
      <c r="F58" s="319">
        <v>51.4</v>
      </c>
      <c r="G58" s="319">
        <v>51.3</v>
      </c>
      <c r="H58" s="319">
        <v>44.1</v>
      </c>
      <c r="I58" s="319"/>
      <c r="J58" s="319"/>
      <c r="K58" s="319"/>
      <c r="L58" s="319"/>
      <c r="M58" s="319"/>
      <c r="N58" s="66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183</v>
      </c>
      <c r="C83" s="11" t="s">
        <v>184</v>
      </c>
      <c r="D83" s="11" t="s">
        <v>185</v>
      </c>
      <c r="E83" s="11" t="s">
        <v>186</v>
      </c>
      <c r="F83" s="11" t="s">
        <v>187</v>
      </c>
      <c r="G83" s="11" t="s">
        <v>188</v>
      </c>
      <c r="H83" s="11" t="s">
        <v>189</v>
      </c>
      <c r="I83" s="11" t="s">
        <v>190</v>
      </c>
      <c r="J83" s="11" t="s">
        <v>191</v>
      </c>
      <c r="K83" s="11" t="s">
        <v>192</v>
      </c>
      <c r="L83" s="11" t="s">
        <v>193</v>
      </c>
      <c r="M83" s="11" t="s">
        <v>194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195</v>
      </c>
      <c r="B84" s="15">
        <v>102</v>
      </c>
      <c r="C84" s="15">
        <v>112.6</v>
      </c>
      <c r="D84" s="15">
        <v>145.9</v>
      </c>
      <c r="E84" s="15">
        <v>135.5</v>
      </c>
      <c r="F84" s="15">
        <v>125.1</v>
      </c>
      <c r="G84" s="15">
        <v>119.8</v>
      </c>
      <c r="H84" s="15">
        <v>118.9</v>
      </c>
      <c r="I84" s="15">
        <v>86.9</v>
      </c>
      <c r="J84" s="15">
        <v>127.2</v>
      </c>
      <c r="K84" s="15">
        <v>123.7</v>
      </c>
      <c r="L84" s="15">
        <v>135.7</v>
      </c>
      <c r="M84" s="15">
        <v>109.9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196</v>
      </c>
      <c r="B85" s="15">
        <v>82.6</v>
      </c>
      <c r="C85" s="15">
        <v>100</v>
      </c>
      <c r="D85" s="15">
        <v>139.9</v>
      </c>
      <c r="E85" s="15">
        <v>121.4</v>
      </c>
      <c r="F85" s="15">
        <v>142.4</v>
      </c>
      <c r="G85" s="15">
        <v>145.7</v>
      </c>
      <c r="H85" s="15">
        <v>150.7</v>
      </c>
      <c r="I85" s="15">
        <v>94.1</v>
      </c>
      <c r="J85" s="15">
        <v>123.5</v>
      </c>
      <c r="K85" s="15">
        <v>120.8</v>
      </c>
      <c r="L85" s="15">
        <v>128.4</v>
      </c>
      <c r="M85" s="15">
        <v>115.4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225</v>
      </c>
      <c r="B86" s="15">
        <v>103.5</v>
      </c>
      <c r="C86" s="15">
        <v>124.1</v>
      </c>
      <c r="D86" s="15">
        <v>145.8</v>
      </c>
      <c r="E86" s="15">
        <v>190.8</v>
      </c>
      <c r="F86" s="15">
        <v>168.6</v>
      </c>
      <c r="G86" s="15">
        <v>186.3</v>
      </c>
      <c r="H86" s="15">
        <v>214.3</v>
      </c>
      <c r="I86" s="15">
        <v>155.1</v>
      </c>
      <c r="J86" s="15">
        <v>132.7</v>
      </c>
      <c r="K86" s="15">
        <v>130.4</v>
      </c>
      <c r="L86" s="15">
        <v>124.5</v>
      </c>
      <c r="M86" s="15">
        <v>128.9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226</v>
      </c>
      <c r="B87" s="15">
        <v>111.1</v>
      </c>
      <c r="C87" s="15">
        <v>113.6</v>
      </c>
      <c r="D87" s="15">
        <v>144.3</v>
      </c>
      <c r="E87" s="15">
        <v>178.3</v>
      </c>
      <c r="F87" s="15">
        <v>171.2</v>
      </c>
      <c r="G87" s="15">
        <v>204.8</v>
      </c>
      <c r="H87" s="15">
        <v>201.9</v>
      </c>
      <c r="I87" s="15">
        <v>140.7</v>
      </c>
      <c r="J87" s="15">
        <v>152.8</v>
      </c>
      <c r="K87" s="15">
        <v>149.1</v>
      </c>
      <c r="L87" s="15">
        <v>116.9</v>
      </c>
      <c r="M87" s="15">
        <v>126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213</v>
      </c>
      <c r="B88" s="15">
        <v>114.4</v>
      </c>
      <c r="C88" s="15">
        <v>110</v>
      </c>
      <c r="D88" s="15">
        <v>127.3</v>
      </c>
      <c r="E88" s="15">
        <v>144.5</v>
      </c>
      <c r="F88" s="15">
        <v>120.1</v>
      </c>
      <c r="G88" s="15">
        <v>148.9</v>
      </c>
      <c r="H88" s="15">
        <v>125.3</v>
      </c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</row>
    <row r="9" spans="1:26" ht="9.75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</row>
    <row r="10" spans="1:26" ht="9.75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</row>
    <row r="11" spans="1:26" ht="9.75" customHeight="1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</row>
    <row r="12" spans="1:26" ht="9.75" customHeight="1">
      <c r="A12" s="312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</row>
    <row r="19" spans="1:26" ht="9.75" customHeight="1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</row>
    <row r="20" spans="1:26" ht="9.75" customHeight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</row>
    <row r="21" spans="1:26" ht="9.75" customHeight="1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</row>
    <row r="22" spans="1:55" ht="9.75" customHeight="1">
      <c r="A22" s="312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312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183</v>
      </c>
      <c r="C24" s="11" t="s">
        <v>184</v>
      </c>
      <c r="D24" s="11" t="s">
        <v>185</v>
      </c>
      <c r="E24" s="11" t="s">
        <v>186</v>
      </c>
      <c r="F24" s="11" t="s">
        <v>187</v>
      </c>
      <c r="G24" s="11" t="s">
        <v>188</v>
      </c>
      <c r="H24" s="11" t="s">
        <v>189</v>
      </c>
      <c r="I24" s="11" t="s">
        <v>190</v>
      </c>
      <c r="J24" s="11" t="s">
        <v>191</v>
      </c>
      <c r="K24" s="11" t="s">
        <v>192</v>
      </c>
      <c r="L24" s="11" t="s">
        <v>193</v>
      </c>
      <c r="M24" s="11" t="s">
        <v>194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195</v>
      </c>
      <c r="B25" s="314">
        <v>7.993</v>
      </c>
      <c r="C25" s="314">
        <v>11.164</v>
      </c>
      <c r="D25" s="314">
        <v>12.567</v>
      </c>
      <c r="E25" s="314">
        <v>13.164</v>
      </c>
      <c r="F25" s="314">
        <v>12.2</v>
      </c>
      <c r="G25" s="314">
        <v>13.13</v>
      </c>
      <c r="H25" s="314">
        <v>13.712</v>
      </c>
      <c r="I25" s="314">
        <v>11.262</v>
      </c>
      <c r="J25" s="314">
        <v>10.94</v>
      </c>
      <c r="K25" s="314">
        <v>11.556</v>
      </c>
      <c r="L25" s="314">
        <v>11.609</v>
      </c>
      <c r="M25" s="314">
        <v>10.19</v>
      </c>
      <c r="N25" s="66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196</v>
      </c>
      <c r="B26" s="314">
        <v>8.804</v>
      </c>
      <c r="C26" s="314">
        <v>10.818</v>
      </c>
      <c r="D26" s="314">
        <v>11.816</v>
      </c>
      <c r="E26" s="314">
        <v>11.84</v>
      </c>
      <c r="F26" s="314">
        <v>11.701</v>
      </c>
      <c r="G26" s="314">
        <v>13.887</v>
      </c>
      <c r="H26" s="314">
        <v>12.517</v>
      </c>
      <c r="I26" s="314">
        <v>11.085</v>
      </c>
      <c r="J26" s="314">
        <v>13.32</v>
      </c>
      <c r="K26" s="314">
        <v>11.754</v>
      </c>
      <c r="L26" s="314">
        <v>10.546</v>
      </c>
      <c r="M26" s="314">
        <v>10.957</v>
      </c>
      <c r="N26" s="66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197</v>
      </c>
      <c r="B27" s="314">
        <v>8.993</v>
      </c>
      <c r="C27" s="314">
        <v>10.331</v>
      </c>
      <c r="D27" s="314">
        <v>13.174</v>
      </c>
      <c r="E27" s="314">
        <v>14.234</v>
      </c>
      <c r="F27" s="314">
        <v>13.038</v>
      </c>
      <c r="G27" s="314">
        <v>15.156</v>
      </c>
      <c r="H27" s="314">
        <v>15.007</v>
      </c>
      <c r="I27" s="314">
        <v>13.546</v>
      </c>
      <c r="J27" s="314">
        <v>12.824</v>
      </c>
      <c r="K27" s="314">
        <v>13.59</v>
      </c>
      <c r="L27" s="314">
        <v>12.953</v>
      </c>
      <c r="M27" s="314">
        <v>12.097</v>
      </c>
      <c r="N27" s="66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215</v>
      </c>
      <c r="B28" s="314">
        <v>9.502</v>
      </c>
      <c r="C28" s="314">
        <v>11.333</v>
      </c>
      <c r="D28" s="314">
        <v>13.779</v>
      </c>
      <c r="E28" s="314">
        <v>14.1</v>
      </c>
      <c r="F28" s="314">
        <v>15.6</v>
      </c>
      <c r="G28" s="314">
        <v>16.2</v>
      </c>
      <c r="H28" s="314">
        <v>15.5</v>
      </c>
      <c r="I28" s="314">
        <v>12.9</v>
      </c>
      <c r="J28" s="314">
        <v>13</v>
      </c>
      <c r="K28" s="314">
        <v>12.8</v>
      </c>
      <c r="L28" s="314">
        <v>13.9</v>
      </c>
      <c r="M28" s="314">
        <v>11.8</v>
      </c>
      <c r="N28" s="66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213</v>
      </c>
      <c r="B29" s="314">
        <v>8.7</v>
      </c>
      <c r="C29" s="314">
        <v>9.7</v>
      </c>
      <c r="D29" s="314">
        <v>12.1</v>
      </c>
      <c r="E29" s="314">
        <v>12.2</v>
      </c>
      <c r="F29" s="314">
        <v>11.3</v>
      </c>
      <c r="G29" s="314">
        <v>12.2</v>
      </c>
      <c r="H29" s="314">
        <v>11.7</v>
      </c>
      <c r="I29" s="314"/>
      <c r="J29" s="314"/>
      <c r="K29" s="314"/>
      <c r="L29" s="314"/>
      <c r="M29" s="314"/>
      <c r="N29" s="66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53" spans="1:48" s="311" customFormat="1" ht="10.5" customHeight="1">
      <c r="A53" s="15"/>
      <c r="B53" s="305" t="s">
        <v>183</v>
      </c>
      <c r="C53" s="305" t="s">
        <v>184</v>
      </c>
      <c r="D53" s="305" t="s">
        <v>185</v>
      </c>
      <c r="E53" s="305" t="s">
        <v>186</v>
      </c>
      <c r="F53" s="305" t="s">
        <v>187</v>
      </c>
      <c r="G53" s="305" t="s">
        <v>188</v>
      </c>
      <c r="H53" s="305" t="s">
        <v>189</v>
      </c>
      <c r="I53" s="305" t="s">
        <v>190</v>
      </c>
      <c r="J53" s="305" t="s">
        <v>191</v>
      </c>
      <c r="K53" s="305" t="s">
        <v>192</v>
      </c>
      <c r="L53" s="305" t="s">
        <v>193</v>
      </c>
      <c r="M53" s="305" t="s">
        <v>194</v>
      </c>
      <c r="N53" s="309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</row>
    <row r="54" spans="1:48" s="311" customFormat="1" ht="10.5" customHeight="1">
      <c r="A54" s="10" t="s">
        <v>195</v>
      </c>
      <c r="B54" s="314">
        <v>13.602</v>
      </c>
      <c r="C54" s="314">
        <v>14.2</v>
      </c>
      <c r="D54" s="314">
        <v>14.6</v>
      </c>
      <c r="E54" s="314">
        <v>14.9</v>
      </c>
      <c r="F54" s="314">
        <v>15.4</v>
      </c>
      <c r="G54" s="314">
        <v>15.3</v>
      </c>
      <c r="H54" s="314">
        <v>14.7</v>
      </c>
      <c r="I54" s="314">
        <v>13.3</v>
      </c>
      <c r="J54" s="314">
        <v>13.2</v>
      </c>
      <c r="K54" s="314">
        <v>13</v>
      </c>
      <c r="L54" s="314">
        <v>13.9</v>
      </c>
      <c r="M54" s="314">
        <v>13</v>
      </c>
      <c r="N54" s="309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</row>
    <row r="55" spans="1:48" s="311" customFormat="1" ht="10.5" customHeight="1">
      <c r="A55" s="10" t="s">
        <v>196</v>
      </c>
      <c r="B55" s="314">
        <v>13.219</v>
      </c>
      <c r="C55" s="314">
        <v>13.6</v>
      </c>
      <c r="D55" s="314">
        <v>13.3</v>
      </c>
      <c r="E55" s="314">
        <v>13</v>
      </c>
      <c r="F55" s="314">
        <v>13.7</v>
      </c>
      <c r="G55" s="314">
        <v>13.9</v>
      </c>
      <c r="H55" s="314">
        <v>13.3</v>
      </c>
      <c r="I55" s="314">
        <v>12.8</v>
      </c>
      <c r="J55" s="314">
        <v>12.7</v>
      </c>
      <c r="K55" s="314">
        <v>12.8</v>
      </c>
      <c r="L55" s="314">
        <v>12.7</v>
      </c>
      <c r="M55" s="314">
        <v>11.9</v>
      </c>
      <c r="N55" s="309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</row>
    <row r="56" spans="1:48" s="311" customFormat="1" ht="10.5" customHeight="1">
      <c r="A56" s="10" t="s">
        <v>197</v>
      </c>
      <c r="B56" s="314">
        <v>11.898</v>
      </c>
      <c r="C56" s="314">
        <v>11.8</v>
      </c>
      <c r="D56" s="314">
        <v>12.8</v>
      </c>
      <c r="E56" s="314">
        <v>12.3</v>
      </c>
      <c r="F56" s="314">
        <v>13.4</v>
      </c>
      <c r="G56" s="314">
        <v>13.6</v>
      </c>
      <c r="H56" s="314">
        <v>12.7</v>
      </c>
      <c r="I56" s="314">
        <v>13.4</v>
      </c>
      <c r="J56" s="314">
        <v>12.9</v>
      </c>
      <c r="K56" s="314">
        <v>14.5</v>
      </c>
      <c r="L56" s="314">
        <v>14.8</v>
      </c>
      <c r="M56" s="314">
        <v>13.4</v>
      </c>
      <c r="N56" s="309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</row>
    <row r="57" spans="1:48" s="311" customFormat="1" ht="10.5" customHeight="1">
      <c r="A57" s="10" t="s">
        <v>215</v>
      </c>
      <c r="B57" s="314">
        <v>12.017</v>
      </c>
      <c r="C57" s="314">
        <v>12.349</v>
      </c>
      <c r="D57" s="314">
        <v>13.055</v>
      </c>
      <c r="E57" s="314">
        <v>13</v>
      </c>
      <c r="F57" s="314">
        <v>13.8</v>
      </c>
      <c r="G57" s="314">
        <v>13.5</v>
      </c>
      <c r="H57" s="314">
        <v>13.5</v>
      </c>
      <c r="I57" s="314">
        <v>12.4</v>
      </c>
      <c r="J57" s="314">
        <v>11.8</v>
      </c>
      <c r="K57" s="314">
        <v>12.5</v>
      </c>
      <c r="L57" s="314">
        <v>12.6</v>
      </c>
      <c r="M57" s="314">
        <v>11.6</v>
      </c>
      <c r="N57" s="309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</row>
    <row r="58" spans="1:27" s="311" customFormat="1" ht="10.5" customHeight="1">
      <c r="A58" s="10" t="s">
        <v>213</v>
      </c>
      <c r="B58" s="314">
        <v>11</v>
      </c>
      <c r="C58" s="314">
        <v>11.6</v>
      </c>
      <c r="D58" s="314">
        <v>12</v>
      </c>
      <c r="E58" s="314">
        <v>12</v>
      </c>
      <c r="F58" s="314">
        <v>12.7</v>
      </c>
      <c r="G58" s="314">
        <v>12.6</v>
      </c>
      <c r="H58" s="314">
        <v>11.5</v>
      </c>
      <c r="I58" s="314"/>
      <c r="J58" s="314"/>
      <c r="K58" s="314"/>
      <c r="L58" s="314"/>
      <c r="M58" s="314"/>
      <c r="N58" s="309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09"/>
    </row>
    <row r="59" spans="1:27" ht="9.75" customHeight="1">
      <c r="A59" s="31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312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311" customFormat="1" ht="10.5" customHeight="1">
      <c r="A83" s="15"/>
      <c r="B83" s="305" t="s">
        <v>183</v>
      </c>
      <c r="C83" s="305" t="s">
        <v>184</v>
      </c>
      <c r="D83" s="305" t="s">
        <v>185</v>
      </c>
      <c r="E83" s="305" t="s">
        <v>186</v>
      </c>
      <c r="F83" s="305" t="s">
        <v>187</v>
      </c>
      <c r="G83" s="305" t="s">
        <v>188</v>
      </c>
      <c r="H83" s="305" t="s">
        <v>189</v>
      </c>
      <c r="I83" s="305" t="s">
        <v>190</v>
      </c>
      <c r="J83" s="305" t="s">
        <v>191</v>
      </c>
      <c r="K83" s="305" t="s">
        <v>192</v>
      </c>
      <c r="L83" s="305" t="s">
        <v>193</v>
      </c>
      <c r="M83" s="305" t="s">
        <v>194</v>
      </c>
      <c r="N83" s="309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</row>
    <row r="84" spans="1:26" s="311" customFormat="1" ht="10.5" customHeight="1">
      <c r="A84" s="10" t="s">
        <v>195</v>
      </c>
      <c r="B84" s="307">
        <v>59.6</v>
      </c>
      <c r="C84" s="307">
        <v>78.1</v>
      </c>
      <c r="D84" s="307">
        <v>86</v>
      </c>
      <c r="E84" s="307">
        <v>88.4</v>
      </c>
      <c r="F84" s="307">
        <v>78.9</v>
      </c>
      <c r="G84" s="307">
        <v>85.9</v>
      </c>
      <c r="H84" s="307">
        <v>93.2</v>
      </c>
      <c r="I84" s="307">
        <v>85.4</v>
      </c>
      <c r="J84" s="307">
        <v>82.9</v>
      </c>
      <c r="K84" s="307">
        <v>89.3</v>
      </c>
      <c r="L84" s="307">
        <v>82.9</v>
      </c>
      <c r="M84" s="307">
        <v>78.8</v>
      </c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</row>
    <row r="85" spans="1:26" s="311" customFormat="1" ht="10.5" customHeight="1">
      <c r="A85" s="10" t="s">
        <v>196</v>
      </c>
      <c r="B85" s="307">
        <v>66.4</v>
      </c>
      <c r="C85" s="307">
        <v>79.5</v>
      </c>
      <c r="D85" s="307">
        <v>89.1</v>
      </c>
      <c r="E85" s="307">
        <v>90.9</v>
      </c>
      <c r="F85" s="307">
        <v>84.8</v>
      </c>
      <c r="G85" s="307">
        <v>99.9</v>
      </c>
      <c r="H85" s="307">
        <v>93.9</v>
      </c>
      <c r="I85" s="307">
        <v>87.1</v>
      </c>
      <c r="J85" s="307">
        <v>104.5</v>
      </c>
      <c r="K85" s="307">
        <v>92</v>
      </c>
      <c r="L85" s="307">
        <v>82.7</v>
      </c>
      <c r="M85" s="307">
        <v>92.7</v>
      </c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</row>
    <row r="86" spans="1:26" s="311" customFormat="1" ht="10.5" customHeight="1">
      <c r="A86" s="10" t="s">
        <v>225</v>
      </c>
      <c r="B86" s="307">
        <v>75.5</v>
      </c>
      <c r="C86" s="307">
        <v>87.8</v>
      </c>
      <c r="D86" s="307">
        <v>103.4</v>
      </c>
      <c r="E86" s="307">
        <v>115.7</v>
      </c>
      <c r="F86" s="307">
        <v>97.3</v>
      </c>
      <c r="G86" s="307">
        <v>111.7</v>
      </c>
      <c r="H86" s="307">
        <v>117.9</v>
      </c>
      <c r="I86" s="307">
        <v>100.9</v>
      </c>
      <c r="J86" s="307">
        <v>99.1</v>
      </c>
      <c r="K86" s="307">
        <v>93.5</v>
      </c>
      <c r="L86" s="307">
        <v>87.5</v>
      </c>
      <c r="M86" s="307">
        <v>91</v>
      </c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</row>
    <row r="87" spans="1:26" s="311" customFormat="1" ht="10.5" customHeight="1">
      <c r="A87" s="10" t="s">
        <v>226</v>
      </c>
      <c r="B87" s="307">
        <v>80.2</v>
      </c>
      <c r="C87" s="307">
        <v>91.7</v>
      </c>
      <c r="D87" s="307">
        <v>105.7</v>
      </c>
      <c r="E87" s="307">
        <v>109.1</v>
      </c>
      <c r="F87" s="307">
        <v>113.3</v>
      </c>
      <c r="G87" s="307">
        <v>119.8</v>
      </c>
      <c r="H87" s="307">
        <v>115</v>
      </c>
      <c r="I87" s="307">
        <v>104.6</v>
      </c>
      <c r="J87" s="307">
        <v>109.5</v>
      </c>
      <c r="K87" s="307">
        <v>102.3</v>
      </c>
      <c r="L87" s="307">
        <v>110.6</v>
      </c>
      <c r="M87" s="307">
        <v>101.7</v>
      </c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</row>
    <row r="88" spans="1:26" s="311" customFormat="1" ht="10.5" customHeight="1">
      <c r="A88" s="10" t="s">
        <v>213</v>
      </c>
      <c r="B88" s="307">
        <v>79.1</v>
      </c>
      <c r="C88" s="307">
        <v>83.6</v>
      </c>
      <c r="D88" s="307">
        <v>100.7</v>
      </c>
      <c r="E88" s="307">
        <v>101.4</v>
      </c>
      <c r="F88" s="307">
        <v>89.1</v>
      </c>
      <c r="G88" s="307">
        <v>96.9</v>
      </c>
      <c r="H88" s="307">
        <v>101.8</v>
      </c>
      <c r="I88" s="307"/>
      <c r="J88" s="307"/>
      <c r="K88" s="307"/>
      <c r="L88" s="307"/>
      <c r="M88" s="307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</row>
    <row r="8" spans="1:13" ht="9.7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</row>
    <row r="9" spans="1:13" ht="9.75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</row>
    <row r="10" spans="1:13" ht="9.75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</row>
    <row r="11" spans="1:13" ht="9.75" customHeight="1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</row>
    <row r="14" spans="14:15" ht="9.75" customHeight="1">
      <c r="N14" s="322"/>
      <c r="O14" s="322"/>
    </row>
    <row r="17" ht="9.75" customHeight="1">
      <c r="O17" s="322"/>
    </row>
    <row r="18" spans="1:13" ht="9.75" customHeight="1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</row>
    <row r="19" spans="1:13" ht="9.75" customHeight="1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</row>
    <row r="20" spans="1:14" ht="9.75" customHeight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22"/>
    </row>
    <row r="21" spans="1:14" ht="9.75" customHeight="1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22"/>
    </row>
    <row r="22" spans="1:48" ht="9.75" customHeight="1">
      <c r="A22" s="312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183</v>
      </c>
      <c r="C24" s="11" t="s">
        <v>184</v>
      </c>
      <c r="D24" s="11" t="s">
        <v>185</v>
      </c>
      <c r="E24" s="11" t="s">
        <v>186</v>
      </c>
      <c r="F24" s="11" t="s">
        <v>187</v>
      </c>
      <c r="G24" s="11" t="s">
        <v>188</v>
      </c>
      <c r="H24" s="11" t="s">
        <v>189</v>
      </c>
      <c r="I24" s="11" t="s">
        <v>190</v>
      </c>
      <c r="J24" s="11" t="s">
        <v>191</v>
      </c>
      <c r="K24" s="11" t="s">
        <v>192</v>
      </c>
      <c r="L24" s="11" t="s">
        <v>193</v>
      </c>
      <c r="M24" s="11" t="s">
        <v>194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195</v>
      </c>
      <c r="B25" s="314">
        <v>9.42</v>
      </c>
      <c r="C25" s="314">
        <v>11.34</v>
      </c>
      <c r="D25" s="314">
        <v>11.95</v>
      </c>
      <c r="E25" s="314">
        <v>9.19</v>
      </c>
      <c r="F25" s="314">
        <v>10.72</v>
      </c>
      <c r="G25" s="314">
        <v>9.98</v>
      </c>
      <c r="H25" s="314">
        <v>11.64</v>
      </c>
      <c r="I25" s="314">
        <v>9.68</v>
      </c>
      <c r="J25" s="314">
        <v>10.53</v>
      </c>
      <c r="K25" s="314">
        <v>11.41</v>
      </c>
      <c r="L25" s="314">
        <v>11.85</v>
      </c>
      <c r="M25" s="314">
        <v>10.37</v>
      </c>
      <c r="N25" s="66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196</v>
      </c>
      <c r="B26" s="314">
        <v>9.98</v>
      </c>
      <c r="C26" s="314">
        <v>10.27</v>
      </c>
      <c r="D26" s="314">
        <v>11.23</v>
      </c>
      <c r="E26" s="314">
        <v>10.79</v>
      </c>
      <c r="F26" s="314">
        <v>9.77</v>
      </c>
      <c r="G26" s="314">
        <v>10.95</v>
      </c>
      <c r="H26" s="314">
        <v>10.29</v>
      </c>
      <c r="I26" s="314">
        <v>8.83</v>
      </c>
      <c r="J26" s="314">
        <v>10.25</v>
      </c>
      <c r="K26" s="314">
        <v>11.16</v>
      </c>
      <c r="L26" s="314">
        <v>10.68</v>
      </c>
      <c r="M26" s="314">
        <v>10.54</v>
      </c>
      <c r="N26" s="66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197</v>
      </c>
      <c r="B27" s="314">
        <v>9.22</v>
      </c>
      <c r="C27" s="314">
        <v>12.22</v>
      </c>
      <c r="D27" s="314">
        <v>12.05</v>
      </c>
      <c r="E27" s="314">
        <v>10.76</v>
      </c>
      <c r="F27" s="314">
        <v>11.23</v>
      </c>
      <c r="G27" s="314">
        <v>11.04</v>
      </c>
      <c r="H27" s="314">
        <v>11.73</v>
      </c>
      <c r="I27" s="314">
        <v>10.24</v>
      </c>
      <c r="J27" s="314">
        <v>10.88</v>
      </c>
      <c r="K27" s="314">
        <v>13.39</v>
      </c>
      <c r="L27" s="314">
        <v>14.22</v>
      </c>
      <c r="M27" s="314">
        <v>13.48</v>
      </c>
      <c r="N27" s="66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215</v>
      </c>
      <c r="B28" s="314">
        <v>12.14</v>
      </c>
      <c r="C28" s="314">
        <v>12.1</v>
      </c>
      <c r="D28" s="314">
        <v>13.79</v>
      </c>
      <c r="E28" s="314">
        <v>15.4</v>
      </c>
      <c r="F28" s="314">
        <v>13.5</v>
      </c>
      <c r="G28" s="314">
        <v>16.1</v>
      </c>
      <c r="H28" s="314">
        <v>14.4</v>
      </c>
      <c r="I28" s="314">
        <v>11.8</v>
      </c>
      <c r="J28" s="314">
        <v>14.6</v>
      </c>
      <c r="K28" s="314">
        <v>14.5</v>
      </c>
      <c r="L28" s="314">
        <v>15</v>
      </c>
      <c r="M28" s="314">
        <v>14.4</v>
      </c>
      <c r="N28" s="66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224</v>
      </c>
      <c r="B29" s="314">
        <v>12.6</v>
      </c>
      <c r="C29" s="314">
        <v>13.2</v>
      </c>
      <c r="D29" s="314">
        <v>15</v>
      </c>
      <c r="E29" s="314">
        <v>14</v>
      </c>
      <c r="F29" s="314">
        <v>14.4</v>
      </c>
      <c r="G29" s="314">
        <v>16.1</v>
      </c>
      <c r="H29" s="314">
        <v>15.2</v>
      </c>
      <c r="I29" s="314"/>
      <c r="J29" s="314"/>
      <c r="K29" s="314"/>
      <c r="L29" s="314"/>
      <c r="M29" s="314"/>
      <c r="N29" s="66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322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183</v>
      </c>
      <c r="C53" s="11" t="s">
        <v>184</v>
      </c>
      <c r="D53" s="11" t="s">
        <v>185</v>
      </c>
      <c r="E53" s="11" t="s">
        <v>186</v>
      </c>
      <c r="F53" s="11" t="s">
        <v>187</v>
      </c>
      <c r="G53" s="11" t="s">
        <v>188</v>
      </c>
      <c r="H53" s="11" t="s">
        <v>189</v>
      </c>
      <c r="I53" s="11" t="s">
        <v>190</v>
      </c>
      <c r="J53" s="11" t="s">
        <v>191</v>
      </c>
      <c r="K53" s="11" t="s">
        <v>192</v>
      </c>
      <c r="L53" s="11" t="s">
        <v>193</v>
      </c>
      <c r="M53" s="11" t="s">
        <v>194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195</v>
      </c>
      <c r="B54" s="314">
        <v>20.5</v>
      </c>
      <c r="C54" s="314">
        <v>21.2</v>
      </c>
      <c r="D54" s="314">
        <v>19.8</v>
      </c>
      <c r="E54" s="314">
        <v>18.7</v>
      </c>
      <c r="F54" s="314">
        <v>20.1</v>
      </c>
      <c r="G54" s="314">
        <v>18.6</v>
      </c>
      <c r="H54" s="314">
        <v>18.7</v>
      </c>
      <c r="I54" s="314">
        <v>18.8</v>
      </c>
      <c r="J54" s="314">
        <v>18.8</v>
      </c>
      <c r="K54" s="314">
        <v>18.8</v>
      </c>
      <c r="L54" s="314">
        <v>19.2</v>
      </c>
      <c r="M54" s="314">
        <v>18.9</v>
      </c>
      <c r="N54" s="66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196</v>
      </c>
      <c r="B55" s="314">
        <v>19</v>
      </c>
      <c r="C55" s="314">
        <v>19.4</v>
      </c>
      <c r="D55" s="314">
        <v>18.7</v>
      </c>
      <c r="E55" s="314">
        <v>19.4</v>
      </c>
      <c r="F55" s="314">
        <v>19.5</v>
      </c>
      <c r="G55" s="314">
        <v>19.2</v>
      </c>
      <c r="H55" s="314">
        <v>19.1</v>
      </c>
      <c r="I55" s="314">
        <v>18.8</v>
      </c>
      <c r="J55" s="314">
        <v>18.4</v>
      </c>
      <c r="K55" s="314">
        <v>19</v>
      </c>
      <c r="L55" s="314">
        <v>19</v>
      </c>
      <c r="M55" s="314">
        <v>18.6</v>
      </c>
      <c r="N55" s="66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197</v>
      </c>
      <c r="B56" s="314">
        <v>18.8</v>
      </c>
      <c r="C56" s="314">
        <v>22.3</v>
      </c>
      <c r="D56" s="314">
        <v>21.9</v>
      </c>
      <c r="E56" s="314">
        <v>18.9</v>
      </c>
      <c r="F56" s="314">
        <v>20.2</v>
      </c>
      <c r="G56" s="314">
        <v>20.3</v>
      </c>
      <c r="H56" s="314">
        <v>20.1</v>
      </c>
      <c r="I56" s="314">
        <v>20</v>
      </c>
      <c r="J56" s="314">
        <v>19.9</v>
      </c>
      <c r="K56" s="314">
        <v>21.1</v>
      </c>
      <c r="L56" s="314">
        <v>21.7</v>
      </c>
      <c r="M56" s="314">
        <v>20.7</v>
      </c>
      <c r="N56" s="66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215</v>
      </c>
      <c r="B57" s="314">
        <v>20.8</v>
      </c>
      <c r="C57" s="314">
        <v>21</v>
      </c>
      <c r="D57" s="314">
        <v>20</v>
      </c>
      <c r="E57" s="314">
        <v>21.4</v>
      </c>
      <c r="F57" s="314">
        <v>22.3</v>
      </c>
      <c r="G57" s="314">
        <v>23</v>
      </c>
      <c r="H57" s="314">
        <v>21.7</v>
      </c>
      <c r="I57" s="314">
        <v>19.7</v>
      </c>
      <c r="J57" s="314">
        <v>20.4</v>
      </c>
      <c r="K57" s="314">
        <v>20.8</v>
      </c>
      <c r="L57" s="314">
        <v>21.3</v>
      </c>
      <c r="M57" s="314">
        <v>20.3</v>
      </c>
      <c r="N57" s="66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224</v>
      </c>
      <c r="B58" s="314">
        <v>21.1</v>
      </c>
      <c r="C58" s="314">
        <v>21.7</v>
      </c>
      <c r="D58" s="314">
        <v>20.3</v>
      </c>
      <c r="E58" s="314">
        <v>20.5</v>
      </c>
      <c r="F58" s="314">
        <v>21.1</v>
      </c>
      <c r="G58" s="314">
        <v>21.5</v>
      </c>
      <c r="H58" s="314">
        <v>21</v>
      </c>
      <c r="I58" s="314"/>
      <c r="J58" s="314"/>
      <c r="K58" s="314"/>
      <c r="L58" s="314"/>
      <c r="M58" s="314"/>
      <c r="N58" s="66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183</v>
      </c>
      <c r="C83" s="11" t="s">
        <v>184</v>
      </c>
      <c r="D83" s="11" t="s">
        <v>185</v>
      </c>
      <c r="E83" s="11" t="s">
        <v>186</v>
      </c>
      <c r="F83" s="11" t="s">
        <v>187</v>
      </c>
      <c r="G83" s="11" t="s">
        <v>188</v>
      </c>
      <c r="H83" s="11" t="s">
        <v>189</v>
      </c>
      <c r="I83" s="11" t="s">
        <v>190</v>
      </c>
      <c r="J83" s="11" t="s">
        <v>191</v>
      </c>
      <c r="K83" s="11" t="s">
        <v>192</v>
      </c>
      <c r="L83" s="11" t="s">
        <v>193</v>
      </c>
      <c r="M83" s="11" t="s">
        <v>194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195</v>
      </c>
      <c r="B84" s="11">
        <v>45</v>
      </c>
      <c r="C84" s="11">
        <v>52.9</v>
      </c>
      <c r="D84" s="11">
        <v>61.7</v>
      </c>
      <c r="E84" s="11">
        <v>50.5</v>
      </c>
      <c r="F84" s="11">
        <v>51.7</v>
      </c>
      <c r="G84" s="11">
        <v>55.3</v>
      </c>
      <c r="H84" s="11">
        <v>62.1</v>
      </c>
      <c r="I84" s="11">
        <v>51.4</v>
      </c>
      <c r="J84" s="11">
        <v>56</v>
      </c>
      <c r="K84" s="11">
        <v>60.9</v>
      </c>
      <c r="L84" s="11">
        <v>61.1</v>
      </c>
      <c r="M84" s="11">
        <v>55.3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196</v>
      </c>
      <c r="B85" s="11">
        <v>52.2</v>
      </c>
      <c r="C85" s="11">
        <v>52.5</v>
      </c>
      <c r="D85" s="11">
        <v>60.7</v>
      </c>
      <c r="E85" s="11">
        <v>54.9</v>
      </c>
      <c r="F85" s="11">
        <v>49.9</v>
      </c>
      <c r="G85" s="11">
        <v>57.4</v>
      </c>
      <c r="H85" s="11">
        <v>54.2</v>
      </c>
      <c r="I85" s="11">
        <v>47.3</v>
      </c>
      <c r="J85" s="11">
        <v>56.1</v>
      </c>
      <c r="K85" s="11">
        <v>58.2</v>
      </c>
      <c r="L85" s="11">
        <v>56</v>
      </c>
      <c r="M85" s="11">
        <v>57.2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216</v>
      </c>
      <c r="B86" s="11">
        <v>48.8</v>
      </c>
      <c r="C86" s="11">
        <v>47.7</v>
      </c>
      <c r="D86" s="11">
        <v>54.8</v>
      </c>
      <c r="E86" s="11">
        <v>53.1</v>
      </c>
      <c r="F86" s="11">
        <v>54.2</v>
      </c>
      <c r="G86" s="11">
        <v>54.3</v>
      </c>
      <c r="H86" s="11">
        <v>58.7</v>
      </c>
      <c r="I86" s="11">
        <v>58.7</v>
      </c>
      <c r="J86" s="11">
        <v>58.7</v>
      </c>
      <c r="K86" s="11">
        <v>62.2</v>
      </c>
      <c r="L86" s="11">
        <v>65.3</v>
      </c>
      <c r="M86" s="11">
        <v>65.9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198</v>
      </c>
      <c r="B87" s="11">
        <v>58.2</v>
      </c>
      <c r="C87" s="11">
        <v>57.6</v>
      </c>
      <c r="D87" s="11">
        <v>69.8</v>
      </c>
      <c r="E87" s="11">
        <v>70.8</v>
      </c>
      <c r="F87" s="11">
        <v>60.1</v>
      </c>
      <c r="G87" s="11">
        <v>69.3</v>
      </c>
      <c r="H87" s="11">
        <v>67.3</v>
      </c>
      <c r="I87" s="11">
        <v>62</v>
      </c>
      <c r="J87" s="11">
        <v>70.9</v>
      </c>
      <c r="K87" s="11">
        <v>69.5</v>
      </c>
      <c r="L87" s="11">
        <v>70</v>
      </c>
      <c r="M87" s="11">
        <v>71.5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224</v>
      </c>
      <c r="B88" s="11">
        <v>58.9</v>
      </c>
      <c r="C88" s="11">
        <v>60.2</v>
      </c>
      <c r="D88" s="11">
        <v>74.4</v>
      </c>
      <c r="E88" s="11">
        <v>68.2</v>
      </c>
      <c r="F88" s="11">
        <v>67.6</v>
      </c>
      <c r="G88" s="11">
        <v>74.5</v>
      </c>
      <c r="H88" s="11">
        <v>73</v>
      </c>
      <c r="I88" s="11"/>
      <c r="J88" s="11"/>
      <c r="K88" s="11"/>
      <c r="L88" s="11"/>
      <c r="M88" s="1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34"/>
  <sheetViews>
    <sheetView workbookViewId="0" topLeftCell="A1">
      <selection activeCell="A1" sqref="A1"/>
    </sheetView>
  </sheetViews>
  <sheetFormatPr defaultColWidth="9.00390625" defaultRowHeight="13.5"/>
  <cols>
    <col min="1" max="16384" width="10.625" style="0" customWidth="1"/>
  </cols>
  <sheetData>
    <row r="1" spans="5:7" ht="17.25">
      <c r="E1" s="300"/>
      <c r="F1" s="300"/>
      <c r="G1" s="300"/>
    </row>
    <row r="3" ht="17.25">
      <c r="B3" s="300"/>
    </row>
    <row r="4" spans="9:12" ht="17.25">
      <c r="I4" s="300"/>
      <c r="J4" s="300"/>
      <c r="K4" s="300"/>
      <c r="L4" s="300"/>
    </row>
    <row r="32" spans="1:14" s="59" customFormat="1" ht="19.5" customHeight="1">
      <c r="A32" s="12"/>
      <c r="B32" s="13" t="s">
        <v>199</v>
      </c>
      <c r="C32" s="13" t="s">
        <v>200</v>
      </c>
      <c r="D32" s="13" t="s">
        <v>201</v>
      </c>
      <c r="E32" s="13" t="s">
        <v>202</v>
      </c>
      <c r="F32" s="13" t="s">
        <v>203</v>
      </c>
      <c r="G32" s="13" t="s">
        <v>204</v>
      </c>
      <c r="H32" s="13" t="s">
        <v>205</v>
      </c>
      <c r="I32" s="13" t="s">
        <v>206</v>
      </c>
      <c r="J32" s="301" t="s">
        <v>207</v>
      </c>
      <c r="K32" s="13" t="s">
        <v>208</v>
      </c>
      <c r="L32" s="11" t="s">
        <v>249</v>
      </c>
      <c r="M32" s="65"/>
      <c r="N32" s="302"/>
    </row>
    <row r="33" spans="1:14" ht="19.5" customHeight="1">
      <c r="A33" s="12" t="s">
        <v>209</v>
      </c>
      <c r="B33" s="13">
        <v>152.4</v>
      </c>
      <c r="C33" s="13">
        <v>149.9</v>
      </c>
      <c r="D33" s="13">
        <v>146</v>
      </c>
      <c r="E33" s="13">
        <v>139.8</v>
      </c>
      <c r="F33" s="13">
        <v>140.7</v>
      </c>
      <c r="G33" s="13">
        <v>138</v>
      </c>
      <c r="H33" s="13">
        <v>120.3</v>
      </c>
      <c r="I33" s="13">
        <v>113</v>
      </c>
      <c r="J33" s="13">
        <v>115.8</v>
      </c>
      <c r="K33" s="5">
        <v>115.1</v>
      </c>
      <c r="L33" s="5">
        <v>111.3</v>
      </c>
      <c r="M33" s="1"/>
      <c r="N33" s="1"/>
    </row>
    <row r="34" spans="1:14" ht="19.5" customHeight="1">
      <c r="A34" s="12" t="s">
        <v>210</v>
      </c>
      <c r="B34" s="13">
        <v>169.5</v>
      </c>
      <c r="C34" s="13">
        <v>173.3</v>
      </c>
      <c r="D34" s="13">
        <v>179.3</v>
      </c>
      <c r="E34" s="13">
        <v>185.5</v>
      </c>
      <c r="F34" s="13">
        <v>186.7</v>
      </c>
      <c r="G34" s="13">
        <v>189.8</v>
      </c>
      <c r="H34" s="13">
        <v>190.2</v>
      </c>
      <c r="I34" s="13">
        <v>191.7</v>
      </c>
      <c r="J34" s="13">
        <v>198.8</v>
      </c>
      <c r="K34" s="5">
        <v>201.7</v>
      </c>
      <c r="L34" s="5">
        <v>201.4</v>
      </c>
      <c r="M34" s="1"/>
      <c r="N34" s="1"/>
    </row>
  </sheetData>
  <printOptions/>
  <pageMargins left="0.984251968503937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183294</v>
      </c>
      <c r="K2" s="7" t="s">
        <v>11</v>
      </c>
      <c r="L2" s="6">
        <f aca="true" t="shared" si="0" ref="L2:L7">SUM(J2)</f>
        <v>183294</v>
      </c>
      <c r="M2" s="6">
        <v>121636</v>
      </c>
    </row>
    <row r="3" spans="10:13" ht="13.5">
      <c r="J3" s="6">
        <v>369389</v>
      </c>
      <c r="K3" s="5" t="s">
        <v>12</v>
      </c>
      <c r="L3" s="6">
        <f t="shared" si="0"/>
        <v>369389</v>
      </c>
      <c r="M3" s="6">
        <v>230590</v>
      </c>
    </row>
    <row r="4" spans="10:13" ht="13.5">
      <c r="J4" s="6">
        <v>425429</v>
      </c>
      <c r="K4" s="5" t="s">
        <v>13</v>
      </c>
      <c r="L4" s="6">
        <f t="shared" si="0"/>
        <v>425429</v>
      </c>
      <c r="M4" s="6">
        <v>244445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64322</v>
      </c>
    </row>
    <row r="6" spans="10:13" ht="13.5">
      <c r="J6" s="6">
        <v>369231</v>
      </c>
      <c r="K6" s="5" t="s">
        <v>15</v>
      </c>
      <c r="L6" s="6">
        <f t="shared" si="0"/>
        <v>369231</v>
      </c>
      <c r="M6" s="6">
        <v>258569</v>
      </c>
    </row>
    <row r="7" spans="10:13" ht="13.5">
      <c r="J7" s="6">
        <v>562728</v>
      </c>
      <c r="K7" s="5" t="s">
        <v>16</v>
      </c>
      <c r="L7" s="6">
        <f t="shared" si="0"/>
        <v>562728</v>
      </c>
      <c r="M7" s="6">
        <v>361969</v>
      </c>
    </row>
    <row r="8" spans="10:13" ht="13.5">
      <c r="J8" s="6">
        <f>SUM(J2:J7)</f>
        <v>2013867</v>
      </c>
      <c r="K8" s="5" t="s">
        <v>9</v>
      </c>
      <c r="L8" s="69">
        <f>SUM(L2:L7)</f>
        <v>2013867</v>
      </c>
      <c r="M8" s="6">
        <f>SUM(M2:M7)</f>
        <v>1281531</v>
      </c>
    </row>
    <row r="10" spans="10:13" ht="13.5">
      <c r="J10" t="s">
        <v>112</v>
      </c>
      <c r="L10" t="s">
        <v>134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121636</v>
      </c>
      <c r="M11" s="6">
        <f>SUM(N11-L11)</f>
        <v>61658</v>
      </c>
      <c r="N11" s="6">
        <f>SUM(L2)</f>
        <v>183294</v>
      </c>
    </row>
    <row r="12" spans="11:14" ht="13.5">
      <c r="K12" s="5" t="s">
        <v>12</v>
      </c>
      <c r="L12" s="6">
        <f t="shared" si="1"/>
        <v>230590</v>
      </c>
      <c r="M12" s="6">
        <f aca="true" t="shared" si="2" ref="M12:M17">SUM(N12-L12)</f>
        <v>138799</v>
      </c>
      <c r="N12" s="6">
        <f aca="true" t="shared" si="3" ref="N12:N17">SUM(L3)</f>
        <v>369389</v>
      </c>
    </row>
    <row r="13" spans="11:14" ht="13.5">
      <c r="K13" s="5" t="s">
        <v>13</v>
      </c>
      <c r="L13" s="6">
        <f t="shared" si="1"/>
        <v>244445</v>
      </c>
      <c r="M13" s="6">
        <f t="shared" si="2"/>
        <v>180984</v>
      </c>
      <c r="N13" s="6">
        <f t="shared" si="3"/>
        <v>425429</v>
      </c>
    </row>
    <row r="14" spans="11:14" ht="13.5">
      <c r="K14" s="5" t="s">
        <v>14</v>
      </c>
      <c r="L14" s="6">
        <f t="shared" si="1"/>
        <v>64322</v>
      </c>
      <c r="M14" s="6">
        <f t="shared" si="2"/>
        <v>39474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258569</v>
      </c>
      <c r="M15" s="6">
        <f t="shared" si="2"/>
        <v>110662</v>
      </c>
      <c r="N15" s="6">
        <f t="shared" si="3"/>
        <v>369231</v>
      </c>
    </row>
    <row r="16" spans="11:14" ht="13.5">
      <c r="K16" s="5" t="s">
        <v>16</v>
      </c>
      <c r="L16" s="6">
        <f t="shared" si="1"/>
        <v>361969</v>
      </c>
      <c r="M16" s="6">
        <f t="shared" si="2"/>
        <v>200759</v>
      </c>
      <c r="N16" s="6">
        <f t="shared" si="3"/>
        <v>562728</v>
      </c>
    </row>
    <row r="17" spans="11:14" ht="13.5">
      <c r="K17" s="5" t="s">
        <v>9</v>
      </c>
      <c r="L17" s="6">
        <f>SUM(L11:L16)</f>
        <v>1281531</v>
      </c>
      <c r="M17" s="6">
        <f t="shared" si="2"/>
        <v>732336</v>
      </c>
      <c r="N17" s="6">
        <f t="shared" si="3"/>
        <v>2013867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13" t="s">
        <v>17</v>
      </c>
      <c r="D56" s="414"/>
      <c r="E56" s="413" t="s">
        <v>65</v>
      </c>
      <c r="F56" s="414"/>
      <c r="G56" s="417" t="s">
        <v>64</v>
      </c>
      <c r="H56" s="413" t="s">
        <v>66</v>
      </c>
      <c r="I56" s="414"/>
    </row>
    <row r="57" spans="1:9" ht="14.25">
      <c r="A57" s="53" t="s">
        <v>71</v>
      </c>
      <c r="B57" s="54"/>
      <c r="C57" s="415"/>
      <c r="D57" s="416"/>
      <c r="E57" s="415"/>
      <c r="F57" s="416"/>
      <c r="G57" s="418"/>
      <c r="H57" s="415"/>
      <c r="I57" s="416"/>
    </row>
    <row r="58" spans="1:9" ht="19.5" customHeight="1">
      <c r="A58" s="58" t="s">
        <v>103</v>
      </c>
      <c r="B58" s="55"/>
      <c r="C58" s="410" t="s">
        <v>137</v>
      </c>
      <c r="D58" s="409"/>
      <c r="E58" s="411" t="s">
        <v>250</v>
      </c>
      <c r="F58" s="409"/>
      <c r="G58" s="131">
        <v>21.5</v>
      </c>
      <c r="H58" s="56"/>
      <c r="I58" s="57"/>
    </row>
    <row r="59" spans="1:9" ht="19.5" customHeight="1">
      <c r="A59" s="58" t="s">
        <v>67</v>
      </c>
      <c r="B59" s="55"/>
      <c r="C59" s="408" t="s">
        <v>69</v>
      </c>
      <c r="D59" s="409"/>
      <c r="E59" s="411" t="s">
        <v>251</v>
      </c>
      <c r="F59" s="409"/>
      <c r="G59" s="139">
        <v>34.4</v>
      </c>
      <c r="H59" s="56"/>
      <c r="I59" s="57"/>
    </row>
    <row r="60" spans="1:9" ht="19.5" customHeight="1">
      <c r="A60" s="58" t="s">
        <v>68</v>
      </c>
      <c r="B60" s="55"/>
      <c r="C60" s="411" t="s">
        <v>272</v>
      </c>
      <c r="D60" s="412"/>
      <c r="E60" s="408" t="s">
        <v>252</v>
      </c>
      <c r="F60" s="409"/>
      <c r="G60" s="131">
        <v>72.1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303"/>
    </row>
    <row r="3" spans="1:2" ht="9.75" customHeight="1">
      <c r="A3" s="38"/>
      <c r="B3" s="38"/>
    </row>
    <row r="4" spans="10:13" ht="9.75" customHeight="1">
      <c r="J4" s="300"/>
      <c r="K4" s="3"/>
      <c r="L4" s="3"/>
      <c r="M4" s="130"/>
    </row>
    <row r="20" ht="9.75" customHeight="1">
      <c r="AI20" s="304"/>
    </row>
    <row r="25" spans="1:35" s="304" customFormat="1" ht="9.75" customHeight="1">
      <c r="A25" s="305"/>
      <c r="B25" s="305" t="s">
        <v>183</v>
      </c>
      <c r="C25" s="305" t="s">
        <v>184</v>
      </c>
      <c r="D25" s="305" t="s">
        <v>185</v>
      </c>
      <c r="E25" s="305" t="s">
        <v>186</v>
      </c>
      <c r="F25" s="305" t="s">
        <v>187</v>
      </c>
      <c r="G25" s="305" t="s">
        <v>188</v>
      </c>
      <c r="H25" s="305" t="s">
        <v>189</v>
      </c>
      <c r="I25" s="305" t="s">
        <v>190</v>
      </c>
      <c r="J25" s="305" t="s">
        <v>191</v>
      </c>
      <c r="K25" s="305" t="s">
        <v>192</v>
      </c>
      <c r="L25" s="305" t="s">
        <v>193</v>
      </c>
      <c r="M25" s="305" t="s">
        <v>194</v>
      </c>
      <c r="AI25"/>
    </row>
    <row r="26" spans="1:13" ht="9.75" customHeight="1">
      <c r="A26" s="10" t="s">
        <v>195</v>
      </c>
      <c r="B26" s="305">
        <v>71.5</v>
      </c>
      <c r="C26" s="305">
        <v>80.1</v>
      </c>
      <c r="D26" s="305">
        <v>88.7</v>
      </c>
      <c r="E26" s="305">
        <v>92.4</v>
      </c>
      <c r="F26" s="305">
        <v>85.2</v>
      </c>
      <c r="G26" s="305">
        <v>86</v>
      </c>
      <c r="H26" s="305">
        <v>89.3</v>
      </c>
      <c r="I26" s="305">
        <v>76.4</v>
      </c>
      <c r="J26" s="306">
        <v>75.5</v>
      </c>
      <c r="K26" s="305">
        <v>80.2</v>
      </c>
      <c r="L26" s="305">
        <v>81.3</v>
      </c>
      <c r="M26" s="305">
        <v>73.3</v>
      </c>
    </row>
    <row r="27" spans="1:13" ht="9.75" customHeight="1">
      <c r="A27" s="10" t="s">
        <v>196</v>
      </c>
      <c r="B27" s="305">
        <v>65.1</v>
      </c>
      <c r="C27" s="305">
        <v>72.2</v>
      </c>
      <c r="D27" s="305">
        <v>82.7</v>
      </c>
      <c r="E27" s="305">
        <v>80.1</v>
      </c>
      <c r="F27" s="305">
        <v>82.3</v>
      </c>
      <c r="G27" s="305">
        <v>86</v>
      </c>
      <c r="H27" s="305">
        <v>83.8</v>
      </c>
      <c r="I27" s="305">
        <v>67</v>
      </c>
      <c r="J27" s="305">
        <v>78.6</v>
      </c>
      <c r="K27" s="305">
        <v>79.7</v>
      </c>
      <c r="L27" s="305">
        <v>77.3</v>
      </c>
      <c r="M27" s="305">
        <v>74.3</v>
      </c>
    </row>
    <row r="28" spans="1:13" ht="9.75" customHeight="1">
      <c r="A28" s="10" t="s">
        <v>197</v>
      </c>
      <c r="B28" s="305">
        <v>71.7</v>
      </c>
      <c r="C28" s="305">
        <v>74.6</v>
      </c>
      <c r="D28" s="305">
        <v>84.6</v>
      </c>
      <c r="E28" s="305">
        <v>88.4</v>
      </c>
      <c r="F28" s="305">
        <v>82.6</v>
      </c>
      <c r="G28" s="305">
        <v>87.5</v>
      </c>
      <c r="H28" s="305">
        <v>85.2</v>
      </c>
      <c r="I28" s="305">
        <v>81.2</v>
      </c>
      <c r="J28" s="305">
        <v>75.8</v>
      </c>
      <c r="K28" s="305">
        <v>81</v>
      </c>
      <c r="L28" s="305">
        <v>81.8</v>
      </c>
      <c r="M28" s="305">
        <v>78.8</v>
      </c>
    </row>
    <row r="29" spans="1:13" ht="9.75" customHeight="1">
      <c r="A29" s="10" t="s">
        <v>198</v>
      </c>
      <c r="B29" s="305">
        <v>70.4</v>
      </c>
      <c r="C29" s="305">
        <v>73.6</v>
      </c>
      <c r="D29" s="307">
        <v>80</v>
      </c>
      <c r="E29" s="305">
        <v>89.5</v>
      </c>
      <c r="F29" s="305">
        <v>86.8</v>
      </c>
      <c r="G29" s="305">
        <v>93.7</v>
      </c>
      <c r="H29" s="305">
        <v>87</v>
      </c>
      <c r="I29" s="305">
        <v>78.2</v>
      </c>
      <c r="J29" s="305">
        <v>80.5</v>
      </c>
      <c r="K29" s="305">
        <v>79.8</v>
      </c>
      <c r="L29" s="305">
        <v>78.1</v>
      </c>
      <c r="M29" s="305">
        <v>76.7</v>
      </c>
    </row>
    <row r="30" spans="1:13" ht="9.75" customHeight="1">
      <c r="A30" s="10" t="s">
        <v>211</v>
      </c>
      <c r="B30" s="305">
        <v>67.2</v>
      </c>
      <c r="C30" s="305">
        <v>70.1</v>
      </c>
      <c r="D30" s="307">
        <v>81.3</v>
      </c>
      <c r="E30" s="305">
        <v>80</v>
      </c>
      <c r="F30" s="305">
        <v>82.1</v>
      </c>
      <c r="G30" s="305">
        <v>84.3</v>
      </c>
      <c r="H30" s="305">
        <v>79.1</v>
      </c>
      <c r="I30" s="305"/>
      <c r="J30" s="305"/>
      <c r="K30" s="305"/>
      <c r="L30" s="305"/>
      <c r="M30" s="305"/>
    </row>
    <row r="31" spans="2:13" s="1" customFormat="1" ht="9.75" customHeight="1"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305"/>
      <c r="B55" s="305" t="s">
        <v>183</v>
      </c>
      <c r="C55" s="305" t="s">
        <v>184</v>
      </c>
      <c r="D55" s="305" t="s">
        <v>185</v>
      </c>
      <c r="E55" s="305" t="s">
        <v>186</v>
      </c>
      <c r="F55" s="305" t="s">
        <v>187</v>
      </c>
      <c r="G55" s="305" t="s">
        <v>188</v>
      </c>
      <c r="H55" s="305" t="s">
        <v>189</v>
      </c>
      <c r="I55" s="305" t="s">
        <v>190</v>
      </c>
      <c r="J55" s="305" t="s">
        <v>191</v>
      </c>
      <c r="K55" s="305" t="s">
        <v>192</v>
      </c>
      <c r="L55" s="305" t="s">
        <v>193</v>
      </c>
      <c r="M55" s="305" t="s">
        <v>194</v>
      </c>
    </row>
    <row r="56" spans="1:13" ht="9.75" customHeight="1">
      <c r="A56" s="10" t="s">
        <v>195</v>
      </c>
      <c r="B56" s="305">
        <v>124.1</v>
      </c>
      <c r="C56" s="305">
        <v>127.8</v>
      </c>
      <c r="D56" s="305">
        <v>124.7</v>
      </c>
      <c r="E56" s="305">
        <v>126.2</v>
      </c>
      <c r="F56" s="305">
        <v>129.4</v>
      </c>
      <c r="G56" s="305">
        <v>120.6</v>
      </c>
      <c r="H56" s="305">
        <v>119.2</v>
      </c>
      <c r="I56" s="305">
        <v>115.7</v>
      </c>
      <c r="J56" s="306">
        <v>113.8</v>
      </c>
      <c r="K56" s="305">
        <v>113.9</v>
      </c>
      <c r="L56" s="305">
        <v>116.5</v>
      </c>
      <c r="M56" s="305">
        <v>111.8</v>
      </c>
    </row>
    <row r="57" spans="1:13" ht="9.75" customHeight="1">
      <c r="A57" s="10" t="s">
        <v>196</v>
      </c>
      <c r="B57" s="305">
        <v>110.7</v>
      </c>
      <c r="C57" s="305">
        <v>112.7</v>
      </c>
      <c r="D57" s="305">
        <v>113</v>
      </c>
      <c r="E57" s="305">
        <v>113.9</v>
      </c>
      <c r="F57" s="305">
        <v>117.3</v>
      </c>
      <c r="G57" s="305">
        <v>118.4</v>
      </c>
      <c r="H57" s="305">
        <v>116.1</v>
      </c>
      <c r="I57" s="305">
        <v>111.7</v>
      </c>
      <c r="J57" s="306">
        <v>110.7</v>
      </c>
      <c r="K57" s="305">
        <v>110.5</v>
      </c>
      <c r="L57" s="305">
        <v>112.5</v>
      </c>
      <c r="M57" s="305">
        <v>108.3</v>
      </c>
    </row>
    <row r="58" spans="1:13" ht="9.75" customHeight="1">
      <c r="A58" s="10" t="s">
        <v>197</v>
      </c>
      <c r="B58" s="305">
        <v>113</v>
      </c>
      <c r="C58" s="305">
        <v>114.1</v>
      </c>
      <c r="D58" s="305">
        <v>112.6</v>
      </c>
      <c r="E58" s="305">
        <v>114.8</v>
      </c>
      <c r="F58" s="305">
        <v>115.7</v>
      </c>
      <c r="G58" s="305">
        <v>116.8</v>
      </c>
      <c r="H58" s="305">
        <v>110.8</v>
      </c>
      <c r="I58" s="305">
        <v>114.7</v>
      </c>
      <c r="J58" s="306">
        <v>110.5</v>
      </c>
      <c r="K58" s="305">
        <v>115.6</v>
      </c>
      <c r="L58" s="305">
        <v>117.5</v>
      </c>
      <c r="M58" s="305">
        <v>113.2</v>
      </c>
    </row>
    <row r="59" spans="1:13" ht="9.75" customHeight="1">
      <c r="A59" s="10" t="s">
        <v>212</v>
      </c>
      <c r="B59" s="305">
        <v>115.3</v>
      </c>
      <c r="C59" s="305">
        <v>117.2</v>
      </c>
      <c r="D59" s="305">
        <v>111.2</v>
      </c>
      <c r="E59" s="305">
        <v>115.9</v>
      </c>
      <c r="F59" s="305">
        <v>120.8</v>
      </c>
      <c r="G59" s="305">
        <v>121</v>
      </c>
      <c r="H59" s="305">
        <v>116.7</v>
      </c>
      <c r="I59" s="305">
        <v>113.9</v>
      </c>
      <c r="J59" s="306">
        <v>113.5</v>
      </c>
      <c r="K59" s="305">
        <v>114.8</v>
      </c>
      <c r="L59" s="305">
        <v>112</v>
      </c>
      <c r="M59" s="305">
        <v>108.4</v>
      </c>
    </row>
    <row r="60" spans="1:13" ht="10.5" customHeight="1">
      <c r="A60" s="10" t="s">
        <v>213</v>
      </c>
      <c r="B60" s="305">
        <v>109.8</v>
      </c>
      <c r="C60" s="305">
        <v>110.7</v>
      </c>
      <c r="D60" s="305">
        <v>109.8</v>
      </c>
      <c r="E60" s="305">
        <v>109.2</v>
      </c>
      <c r="F60" s="305">
        <v>114.7</v>
      </c>
      <c r="G60" s="305">
        <v>114.5</v>
      </c>
      <c r="H60" s="305">
        <v>110.4</v>
      </c>
      <c r="I60" s="305"/>
      <c r="J60" s="306"/>
      <c r="K60" s="305"/>
      <c r="L60" s="305"/>
      <c r="M60" s="305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305"/>
      <c r="B85" s="305" t="s">
        <v>183</v>
      </c>
      <c r="C85" s="305" t="s">
        <v>184</v>
      </c>
      <c r="D85" s="305" t="s">
        <v>185</v>
      </c>
      <c r="E85" s="305" t="s">
        <v>186</v>
      </c>
      <c r="F85" s="305" t="s">
        <v>187</v>
      </c>
      <c r="G85" s="305" t="s">
        <v>188</v>
      </c>
      <c r="H85" s="305" t="s">
        <v>189</v>
      </c>
      <c r="I85" s="305" t="s">
        <v>190</v>
      </c>
      <c r="J85" s="305" t="s">
        <v>191</v>
      </c>
      <c r="K85" s="305" t="s">
        <v>192</v>
      </c>
      <c r="L85" s="305" t="s">
        <v>193</v>
      </c>
      <c r="M85" s="305" t="s">
        <v>194</v>
      </c>
    </row>
    <row r="86" spans="1:13" ht="9.75" customHeight="1">
      <c r="A86" s="11" t="s">
        <v>195</v>
      </c>
      <c r="B86" s="305">
        <v>57.7</v>
      </c>
      <c r="C86" s="305">
        <v>62.2</v>
      </c>
      <c r="D86" s="305">
        <v>71.5</v>
      </c>
      <c r="E86" s="305">
        <v>73</v>
      </c>
      <c r="F86" s="305">
        <v>65.4</v>
      </c>
      <c r="G86" s="305">
        <v>72.3</v>
      </c>
      <c r="H86" s="305">
        <v>75</v>
      </c>
      <c r="I86" s="305">
        <v>66.6</v>
      </c>
      <c r="J86" s="306">
        <v>66.6</v>
      </c>
      <c r="K86" s="305">
        <v>70.4</v>
      </c>
      <c r="L86" s="305">
        <v>69.5</v>
      </c>
      <c r="M86" s="305">
        <v>66.3</v>
      </c>
    </row>
    <row r="87" spans="1:25" ht="9.75" customHeight="1">
      <c r="A87" s="11" t="s">
        <v>196</v>
      </c>
      <c r="B87" s="305">
        <v>59</v>
      </c>
      <c r="C87" s="305">
        <v>63.8</v>
      </c>
      <c r="D87" s="305">
        <v>73.2</v>
      </c>
      <c r="E87" s="305">
        <v>70.2</v>
      </c>
      <c r="F87" s="305">
        <v>69.7</v>
      </c>
      <c r="G87" s="305">
        <v>72.5</v>
      </c>
      <c r="H87" s="305">
        <v>72.4</v>
      </c>
      <c r="I87" s="305">
        <v>60.8</v>
      </c>
      <c r="J87" s="306">
        <v>71.1</v>
      </c>
      <c r="K87" s="305">
        <v>72.2</v>
      </c>
      <c r="L87" s="305">
        <v>68.4</v>
      </c>
      <c r="M87" s="305">
        <v>69.2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310"/>
    </row>
    <row r="88" spans="1:25" ht="9.75" customHeight="1">
      <c r="A88" s="11" t="s">
        <v>197</v>
      </c>
      <c r="B88" s="305">
        <v>62.6</v>
      </c>
      <c r="C88" s="305">
        <v>65.3</v>
      </c>
      <c r="D88" s="305">
        <v>75.3</v>
      </c>
      <c r="E88" s="305">
        <v>76.8</v>
      </c>
      <c r="F88" s="305">
        <v>71.3</v>
      </c>
      <c r="G88" s="305">
        <v>74.7</v>
      </c>
      <c r="H88" s="305">
        <v>77.6</v>
      </c>
      <c r="I88" s="305">
        <v>70.3</v>
      </c>
      <c r="J88" s="306">
        <v>69.2</v>
      </c>
      <c r="K88" s="305">
        <v>69.4</v>
      </c>
      <c r="L88" s="305">
        <v>69.3</v>
      </c>
      <c r="M88" s="305">
        <v>70.2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310"/>
    </row>
    <row r="89" spans="1:25" ht="9.75" customHeight="1">
      <c r="A89" s="11" t="s">
        <v>214</v>
      </c>
      <c r="B89" s="305">
        <v>60.7</v>
      </c>
      <c r="C89" s="305">
        <v>62.5</v>
      </c>
      <c r="D89" s="305">
        <v>72.7</v>
      </c>
      <c r="E89" s="305">
        <v>76.8</v>
      </c>
      <c r="F89" s="305">
        <v>71.3</v>
      </c>
      <c r="G89" s="305">
        <v>77.4</v>
      </c>
      <c r="H89" s="305">
        <v>75</v>
      </c>
      <c r="I89" s="305">
        <v>69</v>
      </c>
      <c r="J89" s="306">
        <v>71</v>
      </c>
      <c r="K89" s="305">
        <v>69.4</v>
      </c>
      <c r="L89" s="305">
        <v>70.2</v>
      </c>
      <c r="M89" s="305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213</v>
      </c>
      <c r="B90" s="305">
        <v>61</v>
      </c>
      <c r="C90" s="305">
        <v>63.2</v>
      </c>
      <c r="D90" s="305">
        <v>74.1</v>
      </c>
      <c r="E90" s="305">
        <v>73.3</v>
      </c>
      <c r="F90" s="305">
        <v>70.9</v>
      </c>
      <c r="G90" s="305">
        <v>73.6</v>
      </c>
      <c r="H90" s="305">
        <v>72.2</v>
      </c>
      <c r="I90" s="305"/>
      <c r="J90" s="306"/>
      <c r="K90" s="305"/>
      <c r="L90" s="305"/>
      <c r="M90" s="30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311"/>
      <c r="B91" s="311"/>
      <c r="C91" s="311"/>
      <c r="D91" s="311"/>
      <c r="E91" s="311"/>
      <c r="F91" s="311"/>
      <c r="G91" s="311"/>
      <c r="H91" s="311"/>
      <c r="I91" s="311"/>
      <c r="J91" s="311"/>
      <c r="K91" s="309"/>
      <c r="L91" s="311"/>
      <c r="M91" s="31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4.25390625" style="0" customWidth="1"/>
    <col min="10" max="10" width="9.375" style="0" customWidth="1"/>
    <col min="11" max="11" width="5.50390625" style="0" customWidth="1"/>
    <col min="12" max="12" width="4.25390625" style="0" customWidth="1"/>
    <col min="13" max="13" width="12.875" style="0" customWidth="1"/>
    <col min="14" max="14" width="12.625" style="0" customWidth="1"/>
    <col min="15" max="15" width="3.75390625" style="32" customWidth="1"/>
    <col min="16" max="16" width="15.00390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19" t="s">
        <v>253</v>
      </c>
      <c r="B1" s="419"/>
      <c r="C1" s="419"/>
      <c r="D1" s="419"/>
      <c r="E1" s="419"/>
      <c r="F1" s="419"/>
      <c r="G1" s="419"/>
      <c r="M1" s="22"/>
      <c r="N1" t="s">
        <v>141</v>
      </c>
      <c r="O1" s="195"/>
      <c r="P1" s="67"/>
      <c r="Q1" s="202" t="s">
        <v>142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12" t="s">
        <v>21</v>
      </c>
      <c r="J2" s="12" t="s">
        <v>113</v>
      </c>
      <c r="K2" s="5" t="s">
        <v>58</v>
      </c>
      <c r="L2" s="5"/>
      <c r="M2" s="12" t="s">
        <v>21</v>
      </c>
      <c r="N2" s="12"/>
      <c r="O2" s="147"/>
      <c r="P2" s="135"/>
      <c r="Q2" s="144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5" t="s">
        <v>43</v>
      </c>
      <c r="J3" s="17">
        <v>148149</v>
      </c>
      <c r="K3" s="20">
        <v>1</v>
      </c>
      <c r="L3" s="5">
        <f>SUM(H3)</f>
        <v>26</v>
      </c>
      <c r="M3" s="5" t="s">
        <v>43</v>
      </c>
      <c r="N3" s="17">
        <f>SUM(J3)</f>
        <v>148149</v>
      </c>
      <c r="O3" s="5">
        <f>SUM(H3)</f>
        <v>26</v>
      </c>
      <c r="P3" s="5" t="s">
        <v>43</v>
      </c>
      <c r="Q3" s="143">
        <v>143070</v>
      </c>
    </row>
    <row r="4" spans="8:17" ht="13.5" customHeight="1">
      <c r="H4" s="5">
        <v>33</v>
      </c>
      <c r="I4" s="5" t="s">
        <v>0</v>
      </c>
      <c r="J4" s="17">
        <v>130408</v>
      </c>
      <c r="K4" s="20">
        <v>2</v>
      </c>
      <c r="L4" s="5">
        <f aca="true" t="shared" si="0" ref="L4:L12">SUM(H4)</f>
        <v>33</v>
      </c>
      <c r="M4" s="5" t="s">
        <v>0</v>
      </c>
      <c r="N4" s="17">
        <f aca="true" t="shared" si="1" ref="N4:N12">SUM(J4)</f>
        <v>130408</v>
      </c>
      <c r="O4" s="5">
        <f aca="true" t="shared" si="2" ref="O4:O12">SUM(H4)</f>
        <v>33</v>
      </c>
      <c r="P4" s="5" t="s">
        <v>0</v>
      </c>
      <c r="Q4" s="143">
        <v>174839</v>
      </c>
    </row>
    <row r="5" spans="8:19" ht="13.5" customHeight="1">
      <c r="H5" s="5">
        <v>16</v>
      </c>
      <c r="I5" s="5" t="s">
        <v>3</v>
      </c>
      <c r="J5" s="17">
        <v>103573</v>
      </c>
      <c r="K5" s="20">
        <v>3</v>
      </c>
      <c r="L5" s="5">
        <f t="shared" si="0"/>
        <v>16</v>
      </c>
      <c r="M5" s="5" t="s">
        <v>3</v>
      </c>
      <c r="N5" s="17">
        <f t="shared" si="1"/>
        <v>103573</v>
      </c>
      <c r="O5" s="5">
        <f t="shared" si="2"/>
        <v>16</v>
      </c>
      <c r="P5" s="5" t="s">
        <v>3</v>
      </c>
      <c r="Q5" s="143">
        <v>161888</v>
      </c>
      <c r="S5" s="67"/>
    </row>
    <row r="6" spans="8:17" ht="13.5" customHeight="1">
      <c r="H6" s="135">
        <v>40</v>
      </c>
      <c r="I6" s="221" t="s">
        <v>124</v>
      </c>
      <c r="J6" s="17">
        <v>60943</v>
      </c>
      <c r="K6" s="20">
        <v>4</v>
      </c>
      <c r="L6" s="5">
        <f t="shared" si="0"/>
        <v>40</v>
      </c>
      <c r="M6" s="221" t="s">
        <v>124</v>
      </c>
      <c r="N6" s="17">
        <f t="shared" si="1"/>
        <v>60943</v>
      </c>
      <c r="O6" s="5">
        <f t="shared" si="2"/>
        <v>40</v>
      </c>
      <c r="P6" s="221" t="s">
        <v>124</v>
      </c>
      <c r="Q6" s="143">
        <v>62650</v>
      </c>
    </row>
    <row r="7" spans="8:17" ht="13.5" customHeight="1">
      <c r="H7" s="5">
        <v>34</v>
      </c>
      <c r="I7" s="16" t="s">
        <v>1</v>
      </c>
      <c r="J7" s="17">
        <v>45225</v>
      </c>
      <c r="K7" s="20">
        <v>5</v>
      </c>
      <c r="L7" s="5">
        <f t="shared" si="0"/>
        <v>34</v>
      </c>
      <c r="M7" s="16" t="s">
        <v>1</v>
      </c>
      <c r="N7" s="17">
        <f t="shared" si="1"/>
        <v>45225</v>
      </c>
      <c r="O7" s="5">
        <f t="shared" si="2"/>
        <v>34</v>
      </c>
      <c r="P7" s="16" t="s">
        <v>1</v>
      </c>
      <c r="Q7" s="143">
        <v>54067</v>
      </c>
    </row>
    <row r="8" spans="8:17" ht="13.5" customHeight="1">
      <c r="H8" s="5">
        <v>31</v>
      </c>
      <c r="I8" s="5" t="s">
        <v>102</v>
      </c>
      <c r="J8" s="17">
        <v>39884</v>
      </c>
      <c r="K8" s="20">
        <v>6</v>
      </c>
      <c r="L8" s="5">
        <f t="shared" si="0"/>
        <v>31</v>
      </c>
      <c r="M8" s="5" t="s">
        <v>102</v>
      </c>
      <c r="N8" s="17">
        <f t="shared" si="1"/>
        <v>39884</v>
      </c>
      <c r="O8" s="5">
        <f t="shared" si="2"/>
        <v>31</v>
      </c>
      <c r="P8" s="5" t="s">
        <v>102</v>
      </c>
      <c r="Q8" s="143">
        <v>33559</v>
      </c>
    </row>
    <row r="9" spans="8:17" ht="13.5" customHeight="1">
      <c r="H9" s="5">
        <v>36</v>
      </c>
      <c r="I9" s="16" t="s">
        <v>5</v>
      </c>
      <c r="J9" s="17">
        <v>29542</v>
      </c>
      <c r="K9" s="20">
        <v>7</v>
      </c>
      <c r="L9" s="5">
        <f t="shared" si="0"/>
        <v>36</v>
      </c>
      <c r="M9" s="16" t="s">
        <v>5</v>
      </c>
      <c r="N9" s="17">
        <f t="shared" si="1"/>
        <v>29542</v>
      </c>
      <c r="O9" s="5">
        <f t="shared" si="2"/>
        <v>36</v>
      </c>
      <c r="P9" s="16" t="s">
        <v>5</v>
      </c>
      <c r="Q9" s="143">
        <v>34831</v>
      </c>
    </row>
    <row r="10" spans="8:17" ht="13.5" customHeight="1">
      <c r="H10" s="5">
        <v>38</v>
      </c>
      <c r="I10" s="16" t="s">
        <v>52</v>
      </c>
      <c r="J10" s="17">
        <v>28435</v>
      </c>
      <c r="K10" s="20">
        <v>8</v>
      </c>
      <c r="L10" s="5">
        <f t="shared" si="0"/>
        <v>38</v>
      </c>
      <c r="M10" s="16" t="s">
        <v>52</v>
      </c>
      <c r="N10" s="17">
        <f t="shared" si="1"/>
        <v>28435</v>
      </c>
      <c r="O10" s="5">
        <f t="shared" si="2"/>
        <v>38</v>
      </c>
      <c r="P10" s="16" t="s">
        <v>52</v>
      </c>
      <c r="Q10" s="143">
        <v>21357</v>
      </c>
    </row>
    <row r="11" spans="8:17" ht="13.5" customHeight="1">
      <c r="H11" s="5">
        <v>17</v>
      </c>
      <c r="I11" s="15" t="s">
        <v>34</v>
      </c>
      <c r="J11" s="17">
        <v>28219</v>
      </c>
      <c r="K11" s="20">
        <v>9</v>
      </c>
      <c r="L11" s="5">
        <f t="shared" si="0"/>
        <v>17</v>
      </c>
      <c r="M11" s="15" t="s">
        <v>34</v>
      </c>
      <c r="N11" s="17">
        <f t="shared" si="1"/>
        <v>28219</v>
      </c>
      <c r="O11" s="5">
        <f t="shared" si="2"/>
        <v>17</v>
      </c>
      <c r="P11" s="15" t="s">
        <v>34</v>
      </c>
      <c r="Q11" s="143">
        <v>32411</v>
      </c>
    </row>
    <row r="12" spans="8:17" ht="13.5" customHeight="1" thickBot="1">
      <c r="H12" s="5">
        <v>3</v>
      </c>
      <c r="I12" s="5" t="s">
        <v>22</v>
      </c>
      <c r="J12" s="17">
        <v>26554</v>
      </c>
      <c r="K12" s="21">
        <v>10</v>
      </c>
      <c r="L12" s="5">
        <f t="shared" si="0"/>
        <v>3</v>
      </c>
      <c r="M12" s="5" t="s">
        <v>22</v>
      </c>
      <c r="N12" s="17">
        <f t="shared" si="1"/>
        <v>26554</v>
      </c>
      <c r="O12" s="5">
        <f t="shared" si="2"/>
        <v>3</v>
      </c>
      <c r="P12" s="5" t="s">
        <v>22</v>
      </c>
      <c r="Q12" s="143">
        <v>13559</v>
      </c>
    </row>
    <row r="13" spans="8:17" ht="13.5" customHeight="1" thickTop="1">
      <c r="H13" s="5">
        <v>24</v>
      </c>
      <c r="I13" s="5" t="s">
        <v>41</v>
      </c>
      <c r="J13" s="17">
        <v>24980</v>
      </c>
      <c r="K13" s="180"/>
      <c r="L13" s="128"/>
      <c r="M13" s="128"/>
      <c r="N13" s="181"/>
      <c r="O13" s="1"/>
      <c r="P13" s="273" t="s">
        <v>125</v>
      </c>
      <c r="Q13" s="274">
        <v>870294</v>
      </c>
    </row>
    <row r="14" spans="2:15" ht="13.5" customHeight="1">
      <c r="B14" s="26"/>
      <c r="H14" s="5">
        <v>13</v>
      </c>
      <c r="I14" s="5" t="s">
        <v>7</v>
      </c>
      <c r="J14" s="17">
        <v>24959</v>
      </c>
      <c r="K14" s="180"/>
      <c r="L14" s="33"/>
      <c r="N14" t="s">
        <v>93</v>
      </c>
      <c r="O14"/>
    </row>
    <row r="15" spans="8:17" ht="13.5" customHeight="1">
      <c r="H15" s="5">
        <v>25</v>
      </c>
      <c r="I15" s="16" t="s">
        <v>42</v>
      </c>
      <c r="J15" s="17">
        <v>21186</v>
      </c>
      <c r="K15" s="180"/>
      <c r="L15" s="33"/>
      <c r="M15" s="1" t="s">
        <v>139</v>
      </c>
      <c r="N15" s="19"/>
      <c r="O15"/>
      <c r="P15" t="s">
        <v>140</v>
      </c>
      <c r="Q15" s="141" t="s">
        <v>101</v>
      </c>
    </row>
    <row r="16" spans="2:18" ht="13.5" customHeight="1">
      <c r="B16" s="1"/>
      <c r="C16" s="19"/>
      <c r="D16" s="1"/>
      <c r="E16" s="24"/>
      <c r="F16" s="1"/>
      <c r="H16" s="5">
        <v>14</v>
      </c>
      <c r="I16" s="5" t="s">
        <v>32</v>
      </c>
      <c r="J16" s="17">
        <v>15665</v>
      </c>
      <c r="K16" s="180"/>
      <c r="L16" s="5">
        <f>SUM(L3)</f>
        <v>26</v>
      </c>
      <c r="M16" s="17">
        <f>SUM(N3)</f>
        <v>148149</v>
      </c>
      <c r="N16" s="5" t="s">
        <v>43</v>
      </c>
      <c r="O16" s="5">
        <f>SUM(O3)</f>
        <v>26</v>
      </c>
      <c r="P16" s="17">
        <f>SUM(M16)</f>
        <v>148149</v>
      </c>
      <c r="Q16" s="142">
        <v>165559</v>
      </c>
      <c r="R16" s="129"/>
    </row>
    <row r="17" spans="2:19" ht="13.5" customHeight="1">
      <c r="B17" s="1"/>
      <c r="C17" s="19"/>
      <c r="D17" s="1"/>
      <c r="E17" s="24"/>
      <c r="F17" s="1"/>
      <c r="H17" s="5">
        <v>2</v>
      </c>
      <c r="I17" s="5" t="s">
        <v>6</v>
      </c>
      <c r="J17" s="17">
        <v>9794</v>
      </c>
      <c r="K17" s="180"/>
      <c r="L17" s="5">
        <f aca="true" t="shared" si="3" ref="L17:L25">SUM(L4)</f>
        <v>33</v>
      </c>
      <c r="M17" s="17">
        <f aca="true" t="shared" si="4" ref="M17:M25">SUM(N4)</f>
        <v>130408</v>
      </c>
      <c r="N17" s="5" t="s">
        <v>0</v>
      </c>
      <c r="O17" s="5">
        <f aca="true" t="shared" si="5" ref="O17:O25">SUM(O4)</f>
        <v>33</v>
      </c>
      <c r="P17" s="17">
        <f aca="true" t="shared" si="6" ref="P17:P25">SUM(M17)</f>
        <v>130408</v>
      </c>
      <c r="Q17" s="142">
        <v>133855</v>
      </c>
      <c r="R17" s="129"/>
      <c r="S17" s="59"/>
    </row>
    <row r="18" spans="2:19" ht="13.5" customHeight="1">
      <c r="B18" s="1"/>
      <c r="C18" s="19"/>
      <c r="D18" s="1"/>
      <c r="E18" s="24"/>
      <c r="F18" s="1"/>
      <c r="H18" s="5">
        <v>22</v>
      </c>
      <c r="I18" s="5" t="s">
        <v>39</v>
      </c>
      <c r="J18" s="17">
        <v>8060</v>
      </c>
      <c r="K18" s="180"/>
      <c r="L18" s="5">
        <f t="shared" si="3"/>
        <v>16</v>
      </c>
      <c r="M18" s="17">
        <f t="shared" si="4"/>
        <v>103573</v>
      </c>
      <c r="N18" s="5" t="s">
        <v>3</v>
      </c>
      <c r="O18" s="5">
        <f t="shared" si="5"/>
        <v>16</v>
      </c>
      <c r="P18" s="17">
        <f t="shared" si="6"/>
        <v>103573</v>
      </c>
      <c r="Q18" s="142">
        <v>127489</v>
      </c>
      <c r="R18" s="129"/>
      <c r="S18" s="212"/>
    </row>
    <row r="19" spans="2:19" ht="13.5" customHeight="1">
      <c r="B19" s="1"/>
      <c r="C19" s="19"/>
      <c r="D19" s="1"/>
      <c r="E19" s="24"/>
      <c r="F19" s="1"/>
      <c r="H19" s="5">
        <v>9</v>
      </c>
      <c r="I19" s="15" t="s">
        <v>28</v>
      </c>
      <c r="J19" s="17">
        <v>7893</v>
      </c>
      <c r="L19" s="5">
        <f t="shared" si="3"/>
        <v>40</v>
      </c>
      <c r="M19" s="17">
        <f t="shared" si="4"/>
        <v>60943</v>
      </c>
      <c r="N19" s="221" t="s">
        <v>124</v>
      </c>
      <c r="O19" s="5">
        <f t="shared" si="5"/>
        <v>40</v>
      </c>
      <c r="P19" s="17">
        <f t="shared" si="6"/>
        <v>60943</v>
      </c>
      <c r="Q19" s="142">
        <v>59096</v>
      </c>
      <c r="R19" s="129"/>
      <c r="S19" s="246"/>
    </row>
    <row r="20" spans="2:19" ht="13.5" customHeight="1">
      <c r="B20" s="25"/>
      <c r="C20" s="19"/>
      <c r="D20" s="1"/>
      <c r="E20" s="24"/>
      <c r="F20" s="1"/>
      <c r="G20" s="1"/>
      <c r="H20" s="5">
        <v>15</v>
      </c>
      <c r="I20" s="5" t="s">
        <v>33</v>
      </c>
      <c r="J20" s="17">
        <v>5687</v>
      </c>
      <c r="L20" s="5">
        <f t="shared" si="3"/>
        <v>34</v>
      </c>
      <c r="M20" s="17">
        <f t="shared" si="4"/>
        <v>45225</v>
      </c>
      <c r="N20" s="16" t="s">
        <v>1</v>
      </c>
      <c r="O20" s="5">
        <f t="shared" si="5"/>
        <v>34</v>
      </c>
      <c r="P20" s="17">
        <f t="shared" si="6"/>
        <v>45225</v>
      </c>
      <c r="Q20" s="142">
        <v>50101</v>
      </c>
      <c r="R20" s="129"/>
      <c r="S20" s="246"/>
    </row>
    <row r="21" spans="2:19" ht="13.5" customHeight="1">
      <c r="B21" s="25"/>
      <c r="C21" s="19"/>
      <c r="D21" s="1"/>
      <c r="E21" s="24"/>
      <c r="F21" s="1"/>
      <c r="H21" s="5">
        <v>37</v>
      </c>
      <c r="I21" s="5" t="s">
        <v>51</v>
      </c>
      <c r="J21" s="17">
        <v>5466</v>
      </c>
      <c r="L21" s="5">
        <f t="shared" si="3"/>
        <v>31</v>
      </c>
      <c r="M21" s="17">
        <f t="shared" si="4"/>
        <v>39884</v>
      </c>
      <c r="N21" s="5" t="s">
        <v>102</v>
      </c>
      <c r="O21" s="5">
        <f t="shared" si="5"/>
        <v>31</v>
      </c>
      <c r="P21" s="17">
        <f t="shared" si="6"/>
        <v>39884</v>
      </c>
      <c r="Q21" s="142">
        <v>36365</v>
      </c>
      <c r="R21" s="129"/>
      <c r="S21" s="35"/>
    </row>
    <row r="22" spans="2:18" ht="13.5" customHeight="1">
      <c r="B22" s="1"/>
      <c r="C22" s="19"/>
      <c r="D22" s="1"/>
      <c r="E22" s="24"/>
      <c r="F22" s="1"/>
      <c r="H22" s="5">
        <v>30</v>
      </c>
      <c r="I22" s="5" t="s">
        <v>47</v>
      </c>
      <c r="J22" s="17">
        <v>4185</v>
      </c>
      <c r="K22" s="19"/>
      <c r="L22" s="5">
        <f t="shared" si="3"/>
        <v>36</v>
      </c>
      <c r="M22" s="17">
        <f t="shared" si="4"/>
        <v>29542</v>
      </c>
      <c r="N22" s="16" t="s">
        <v>5</v>
      </c>
      <c r="O22" s="5">
        <f t="shared" si="5"/>
        <v>36</v>
      </c>
      <c r="P22" s="17">
        <f t="shared" si="6"/>
        <v>29542</v>
      </c>
      <c r="Q22" s="142">
        <v>25354</v>
      </c>
      <c r="R22" s="129"/>
    </row>
    <row r="23" spans="2:19" ht="13.5" customHeight="1">
      <c r="B23" s="25"/>
      <c r="C23" s="19"/>
      <c r="D23" s="1"/>
      <c r="E23" s="24"/>
      <c r="F23" s="1"/>
      <c r="H23" s="5">
        <v>12</v>
      </c>
      <c r="I23" s="5" t="s">
        <v>31</v>
      </c>
      <c r="J23" s="17">
        <v>4103</v>
      </c>
      <c r="K23" s="19"/>
      <c r="L23" s="5">
        <f t="shared" si="3"/>
        <v>38</v>
      </c>
      <c r="M23" s="17">
        <f t="shared" si="4"/>
        <v>28435</v>
      </c>
      <c r="N23" s="16" t="s">
        <v>52</v>
      </c>
      <c r="O23" s="5">
        <f t="shared" si="5"/>
        <v>38</v>
      </c>
      <c r="P23" s="17">
        <f t="shared" si="6"/>
        <v>28435</v>
      </c>
      <c r="Q23" s="142">
        <v>29886</v>
      </c>
      <c r="R23" s="129"/>
      <c r="S23" s="59"/>
    </row>
    <row r="24" spans="2:19" ht="13.5" customHeight="1">
      <c r="B24" s="1"/>
      <c r="C24" s="19"/>
      <c r="D24" s="1"/>
      <c r="E24" s="24"/>
      <c r="F24" s="1"/>
      <c r="H24" s="5">
        <v>4</v>
      </c>
      <c r="I24" s="5" t="s">
        <v>23</v>
      </c>
      <c r="J24" s="17">
        <v>3347</v>
      </c>
      <c r="K24" s="19"/>
      <c r="L24" s="5">
        <f t="shared" si="3"/>
        <v>17</v>
      </c>
      <c r="M24" s="17">
        <f t="shared" si="4"/>
        <v>28219</v>
      </c>
      <c r="N24" s="15" t="s">
        <v>34</v>
      </c>
      <c r="O24" s="5">
        <f t="shared" si="5"/>
        <v>17</v>
      </c>
      <c r="P24" s="17">
        <f t="shared" si="6"/>
        <v>28219</v>
      </c>
      <c r="Q24" s="142">
        <v>30156</v>
      </c>
      <c r="R24" s="129"/>
      <c r="S24" s="212"/>
    </row>
    <row r="25" spans="2:20" ht="13.5" customHeight="1" thickBot="1">
      <c r="B25" s="1"/>
      <c r="C25" s="19"/>
      <c r="D25" s="1"/>
      <c r="E25" s="24"/>
      <c r="F25" s="1"/>
      <c r="H25" s="5">
        <v>19</v>
      </c>
      <c r="I25" s="10" t="s">
        <v>36</v>
      </c>
      <c r="J25" s="17">
        <v>2257</v>
      </c>
      <c r="K25" s="19"/>
      <c r="L25" s="18">
        <f t="shared" si="3"/>
        <v>3</v>
      </c>
      <c r="M25" s="214">
        <f t="shared" si="4"/>
        <v>26554</v>
      </c>
      <c r="N25" s="5" t="s">
        <v>22</v>
      </c>
      <c r="O25" s="18">
        <f t="shared" si="5"/>
        <v>3</v>
      </c>
      <c r="P25" s="214">
        <f t="shared" si="6"/>
        <v>26554</v>
      </c>
      <c r="Q25" s="142">
        <v>11023</v>
      </c>
      <c r="R25" s="253" t="s">
        <v>120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35</v>
      </c>
      <c r="I26" s="5" t="s">
        <v>50</v>
      </c>
      <c r="J26" s="17">
        <v>2162</v>
      </c>
      <c r="K26" s="19"/>
      <c r="L26" s="215"/>
      <c r="M26" s="390">
        <f>SUM(J43-(M16+M17+M18+M19+M20+M21+M22+M23+M24+M25))</f>
        <v>149812</v>
      </c>
      <c r="N26" s="391" t="s">
        <v>59</v>
      </c>
      <c r="O26" s="216"/>
      <c r="P26" s="390">
        <f>SUM(M26)</f>
        <v>149812</v>
      </c>
      <c r="Q26" s="390">
        <f>SUM(R26-(Q16+Q17+Q18+Q19+Q20+Q21+Q22+Q23+Q24+Q25))</f>
        <v>173812</v>
      </c>
      <c r="R26" s="288">
        <v>842696</v>
      </c>
      <c r="T26" s="35"/>
    </row>
    <row r="27" spans="8:16" ht="13.5" customHeight="1">
      <c r="H27" s="5">
        <v>21</v>
      </c>
      <c r="I27" s="5" t="s">
        <v>38</v>
      </c>
      <c r="J27" s="17">
        <v>2045</v>
      </c>
      <c r="K27" s="19"/>
      <c r="M27" s="67" t="s">
        <v>164</v>
      </c>
      <c r="N27" s="67"/>
      <c r="O27" s="195"/>
      <c r="P27" s="196" t="s">
        <v>165</v>
      </c>
    </row>
    <row r="28" spans="8:16" ht="13.5" customHeight="1">
      <c r="H28" s="5">
        <v>39</v>
      </c>
      <c r="I28" s="10" t="s">
        <v>53</v>
      </c>
      <c r="J28" s="17">
        <v>1964</v>
      </c>
      <c r="K28" s="19"/>
      <c r="M28" s="143">
        <f>SUM(Q3)</f>
        <v>143070</v>
      </c>
      <c r="N28" s="5" t="s">
        <v>43</v>
      </c>
      <c r="O28" s="5">
        <f>SUM(L3)</f>
        <v>26</v>
      </c>
      <c r="P28" s="143">
        <f>SUM(Q3)</f>
        <v>143070</v>
      </c>
    </row>
    <row r="29" spans="8:16" ht="13.5" customHeight="1">
      <c r="H29" s="5">
        <v>29</v>
      </c>
      <c r="I29" s="5" t="s">
        <v>46</v>
      </c>
      <c r="J29" s="17">
        <v>1385</v>
      </c>
      <c r="K29" s="19"/>
      <c r="M29" s="143">
        <f aca="true" t="shared" si="7" ref="M29:M37">SUM(Q4)</f>
        <v>174839</v>
      </c>
      <c r="N29" s="5" t="s">
        <v>0</v>
      </c>
      <c r="O29" s="5">
        <f aca="true" t="shared" si="8" ref="O29:O37">SUM(L4)</f>
        <v>33</v>
      </c>
      <c r="P29" s="143">
        <f aca="true" t="shared" si="9" ref="P29:P37">SUM(Q4)</f>
        <v>174839</v>
      </c>
    </row>
    <row r="30" spans="8:16" ht="13.5" customHeight="1">
      <c r="H30" s="5">
        <v>18</v>
      </c>
      <c r="I30" s="10" t="s">
        <v>35</v>
      </c>
      <c r="J30" s="17">
        <v>1059</v>
      </c>
      <c r="K30" s="19"/>
      <c r="M30" s="143">
        <f t="shared" si="7"/>
        <v>161888</v>
      </c>
      <c r="N30" s="5" t="s">
        <v>3</v>
      </c>
      <c r="O30" s="5">
        <f t="shared" si="8"/>
        <v>16</v>
      </c>
      <c r="P30" s="143">
        <f t="shared" si="9"/>
        <v>161888</v>
      </c>
    </row>
    <row r="31" spans="8:16" ht="13.5" customHeight="1">
      <c r="H31" s="5">
        <v>1</v>
      </c>
      <c r="I31" s="5" t="s">
        <v>4</v>
      </c>
      <c r="J31" s="17">
        <v>1026</v>
      </c>
      <c r="K31" s="19"/>
      <c r="M31" s="143">
        <f t="shared" si="7"/>
        <v>62650</v>
      </c>
      <c r="N31" s="221" t="s">
        <v>124</v>
      </c>
      <c r="O31" s="5">
        <f t="shared" si="8"/>
        <v>40</v>
      </c>
      <c r="P31" s="143">
        <f t="shared" si="9"/>
        <v>62650</v>
      </c>
    </row>
    <row r="32" spans="8:19" ht="13.5" customHeight="1">
      <c r="H32" s="5">
        <v>23</v>
      </c>
      <c r="I32" s="5" t="s">
        <v>40</v>
      </c>
      <c r="J32" s="17">
        <v>832</v>
      </c>
      <c r="K32" s="19"/>
      <c r="M32" s="143">
        <f t="shared" si="7"/>
        <v>54067</v>
      </c>
      <c r="N32" s="16" t="s">
        <v>1</v>
      </c>
      <c r="O32" s="5">
        <f t="shared" si="8"/>
        <v>34</v>
      </c>
      <c r="P32" s="143">
        <f t="shared" si="9"/>
        <v>54067</v>
      </c>
      <c r="S32" s="14"/>
    </row>
    <row r="33" spans="8:20" ht="13.5" customHeight="1">
      <c r="H33" s="5">
        <v>6</v>
      </c>
      <c r="I33" s="5" t="s">
        <v>25</v>
      </c>
      <c r="J33" s="17">
        <v>405</v>
      </c>
      <c r="K33" s="19"/>
      <c r="M33" s="143">
        <f t="shared" si="7"/>
        <v>33559</v>
      </c>
      <c r="N33" s="5" t="s">
        <v>102</v>
      </c>
      <c r="O33" s="5">
        <f t="shared" si="8"/>
        <v>31</v>
      </c>
      <c r="P33" s="143">
        <f t="shared" si="9"/>
        <v>33559</v>
      </c>
      <c r="S33" s="35"/>
      <c r="T33" s="35"/>
    </row>
    <row r="34" spans="8:20" ht="13.5" customHeight="1">
      <c r="H34" s="5">
        <v>10</v>
      </c>
      <c r="I34" s="5" t="s">
        <v>29</v>
      </c>
      <c r="J34" s="17">
        <v>341</v>
      </c>
      <c r="K34" s="19"/>
      <c r="M34" s="143">
        <f t="shared" si="7"/>
        <v>34831</v>
      </c>
      <c r="N34" s="16" t="s">
        <v>5</v>
      </c>
      <c r="O34" s="5">
        <f t="shared" si="8"/>
        <v>36</v>
      </c>
      <c r="P34" s="143">
        <f t="shared" si="9"/>
        <v>34831</v>
      </c>
      <c r="S34" s="35"/>
      <c r="T34" s="35"/>
    </row>
    <row r="35" spans="8:19" ht="13.5" customHeight="1">
      <c r="H35" s="5">
        <v>20</v>
      </c>
      <c r="I35" s="5" t="s">
        <v>37</v>
      </c>
      <c r="J35" s="17">
        <v>328</v>
      </c>
      <c r="K35" s="19"/>
      <c r="M35" s="143">
        <f t="shared" si="7"/>
        <v>21357</v>
      </c>
      <c r="N35" s="16" t="s">
        <v>52</v>
      </c>
      <c r="O35" s="5">
        <f t="shared" si="8"/>
        <v>38</v>
      </c>
      <c r="P35" s="143">
        <f t="shared" si="9"/>
        <v>21357</v>
      </c>
      <c r="S35" s="35"/>
    </row>
    <row r="36" spans="8:19" ht="13.5" customHeight="1">
      <c r="H36" s="5">
        <v>32</v>
      </c>
      <c r="I36" s="5" t="s">
        <v>49</v>
      </c>
      <c r="J36" s="17">
        <v>251</v>
      </c>
      <c r="K36" s="19"/>
      <c r="M36" s="143">
        <f t="shared" si="7"/>
        <v>32411</v>
      </c>
      <c r="N36" s="15" t="s">
        <v>34</v>
      </c>
      <c r="O36" s="5">
        <f t="shared" si="8"/>
        <v>17</v>
      </c>
      <c r="P36" s="143">
        <f t="shared" si="9"/>
        <v>32411</v>
      </c>
      <c r="S36" s="35"/>
    </row>
    <row r="37" spans="8:19" ht="13.5" customHeight="1" thickBot="1">
      <c r="H37" s="5">
        <v>28</v>
      </c>
      <c r="I37" s="5" t="s">
        <v>45</v>
      </c>
      <c r="J37" s="17">
        <v>237</v>
      </c>
      <c r="K37" s="19"/>
      <c r="M37" s="213">
        <f t="shared" si="7"/>
        <v>13559</v>
      </c>
      <c r="N37" s="5" t="s">
        <v>22</v>
      </c>
      <c r="O37" s="18">
        <f t="shared" si="8"/>
        <v>3</v>
      </c>
      <c r="P37" s="213">
        <f t="shared" si="9"/>
        <v>13559</v>
      </c>
      <c r="S37" s="35"/>
    </row>
    <row r="38" spans="7:21" ht="13.5" customHeight="1" thickTop="1">
      <c r="G38" s="23"/>
      <c r="H38" s="5">
        <v>11</v>
      </c>
      <c r="I38" s="5" t="s">
        <v>30</v>
      </c>
      <c r="J38" s="17">
        <v>100</v>
      </c>
      <c r="K38" s="19"/>
      <c r="M38" s="217">
        <f>SUM(Q13-(Q3+Q4+Q5+Q6+Q7+Q8+Q9+Q10+Q11+Q12))</f>
        <v>138063</v>
      </c>
      <c r="N38" s="215" t="s">
        <v>59</v>
      </c>
      <c r="O38" s="218"/>
      <c r="P38" s="219">
        <f>SUM(M38)</f>
        <v>138063</v>
      </c>
      <c r="U38" s="35"/>
    </row>
    <row r="39" spans="8:16" ht="13.5" customHeight="1">
      <c r="H39" s="5">
        <v>27</v>
      </c>
      <c r="I39" s="5" t="s">
        <v>44</v>
      </c>
      <c r="J39" s="17">
        <v>74</v>
      </c>
      <c r="K39" s="19"/>
      <c r="P39" s="35"/>
    </row>
    <row r="40" spans="8:11" ht="13.5" customHeight="1">
      <c r="H40" s="5">
        <v>5</v>
      </c>
      <c r="I40" s="5" t="s">
        <v>24</v>
      </c>
      <c r="J40" s="144">
        <v>21</v>
      </c>
      <c r="K40" s="19"/>
    </row>
    <row r="41" spans="8:11" ht="13.5" customHeight="1">
      <c r="H41" s="5">
        <v>7</v>
      </c>
      <c r="I41" s="5" t="s">
        <v>26</v>
      </c>
      <c r="J41" s="17">
        <v>0</v>
      </c>
      <c r="K41" s="19"/>
    </row>
    <row r="42" spans="8:11" ht="13.5" customHeight="1">
      <c r="H42" s="5">
        <v>8</v>
      </c>
      <c r="I42" s="5" t="s">
        <v>27</v>
      </c>
      <c r="J42" s="272">
        <v>0</v>
      </c>
      <c r="K42" s="19"/>
    </row>
    <row r="43" spans="8:10" ht="13.5" customHeight="1">
      <c r="H43" s="1"/>
      <c r="I43" s="1"/>
      <c r="J43" s="175">
        <f>SUM(J3:J42)</f>
        <v>790744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8" t="s">
        <v>146</v>
      </c>
      <c r="D52" s="88" t="s">
        <v>147</v>
      </c>
      <c r="E52" s="31" t="s">
        <v>57</v>
      </c>
      <c r="F52" s="30" t="s">
        <v>56</v>
      </c>
      <c r="G52" s="30" t="s">
        <v>54</v>
      </c>
      <c r="I52" s="14"/>
    </row>
    <row r="53" spans="1:9" ht="13.5" customHeight="1">
      <c r="A53" s="13">
        <v>1</v>
      </c>
      <c r="B53" s="388" t="s">
        <v>43</v>
      </c>
      <c r="C53" s="17">
        <f aca="true" t="shared" si="10" ref="C53:C62">SUM(J3)</f>
        <v>148149</v>
      </c>
      <c r="D53" s="144">
        <f aca="true" t="shared" si="11" ref="D53:D62">SUM(Q3)</f>
        <v>143070</v>
      </c>
      <c r="E53" s="140">
        <f aca="true" t="shared" si="12" ref="E53:E62">SUM(P16/Q16*100)</f>
        <v>89.4841114043936</v>
      </c>
      <c r="F53" s="27">
        <f aca="true" t="shared" si="13" ref="F53:F63">SUM(C53/D53*100)</f>
        <v>103.55001048437829</v>
      </c>
      <c r="G53" s="28"/>
      <c r="I53" s="14"/>
    </row>
    <row r="54" spans="1:9" ht="13.5" customHeight="1">
      <c r="A54" s="13">
        <v>2</v>
      </c>
      <c r="B54" s="388" t="s">
        <v>0</v>
      </c>
      <c r="C54" s="17">
        <f t="shared" si="10"/>
        <v>130408</v>
      </c>
      <c r="D54" s="144">
        <f t="shared" si="11"/>
        <v>174839</v>
      </c>
      <c r="E54" s="140">
        <f t="shared" si="12"/>
        <v>97.42482537073698</v>
      </c>
      <c r="F54" s="27">
        <f t="shared" si="13"/>
        <v>74.58747762226963</v>
      </c>
      <c r="G54" s="28"/>
      <c r="I54" s="14"/>
    </row>
    <row r="55" spans="1:9" ht="13.5" customHeight="1">
      <c r="A55" s="13">
        <v>3</v>
      </c>
      <c r="B55" s="388" t="s">
        <v>3</v>
      </c>
      <c r="C55" s="17">
        <f t="shared" si="10"/>
        <v>103573</v>
      </c>
      <c r="D55" s="144">
        <f t="shared" si="11"/>
        <v>161888</v>
      </c>
      <c r="E55" s="140">
        <f t="shared" si="12"/>
        <v>81.24073449474072</v>
      </c>
      <c r="F55" s="27">
        <f t="shared" si="13"/>
        <v>63.978182447123935</v>
      </c>
      <c r="G55" s="28"/>
      <c r="I55" s="14"/>
    </row>
    <row r="56" spans="1:9" ht="13.5" customHeight="1">
      <c r="A56" s="13">
        <v>4</v>
      </c>
      <c r="B56" s="389" t="s">
        <v>254</v>
      </c>
      <c r="C56" s="17">
        <f t="shared" si="10"/>
        <v>60943</v>
      </c>
      <c r="D56" s="144">
        <f t="shared" si="11"/>
        <v>62650</v>
      </c>
      <c r="E56" s="140">
        <f t="shared" si="12"/>
        <v>103.12542304047652</v>
      </c>
      <c r="F56" s="27">
        <f t="shared" si="13"/>
        <v>97.27533918595371</v>
      </c>
      <c r="G56" s="28"/>
      <c r="I56" s="14"/>
    </row>
    <row r="57" spans="1:16" ht="13.5" customHeight="1">
      <c r="A57" s="13">
        <v>5</v>
      </c>
      <c r="B57" s="388" t="s">
        <v>1</v>
      </c>
      <c r="C57" s="17">
        <f t="shared" si="10"/>
        <v>45225</v>
      </c>
      <c r="D57" s="144">
        <f t="shared" si="11"/>
        <v>54067</v>
      </c>
      <c r="E57" s="140">
        <f t="shared" si="12"/>
        <v>90.26765932815712</v>
      </c>
      <c r="F57" s="27">
        <f t="shared" si="13"/>
        <v>83.6462167310929</v>
      </c>
      <c r="G57" s="28"/>
      <c r="I57" s="14"/>
      <c r="P57" s="35"/>
    </row>
    <row r="58" spans="1:7" ht="13.5" customHeight="1">
      <c r="A58" s="13">
        <v>6</v>
      </c>
      <c r="B58" s="388" t="s">
        <v>127</v>
      </c>
      <c r="C58" s="17">
        <f t="shared" si="10"/>
        <v>39884</v>
      </c>
      <c r="D58" s="144">
        <f t="shared" si="11"/>
        <v>33559</v>
      </c>
      <c r="E58" s="140">
        <f t="shared" si="12"/>
        <v>109.67688711673311</v>
      </c>
      <c r="F58" s="27">
        <f t="shared" si="13"/>
        <v>118.84740308114068</v>
      </c>
      <c r="G58" s="28"/>
    </row>
    <row r="59" spans="1:7" ht="13.5" customHeight="1">
      <c r="A59" s="13">
        <v>7</v>
      </c>
      <c r="B59" s="388" t="s">
        <v>5</v>
      </c>
      <c r="C59" s="17">
        <f t="shared" si="10"/>
        <v>29542</v>
      </c>
      <c r="D59" s="144">
        <f t="shared" si="11"/>
        <v>34831</v>
      </c>
      <c r="E59" s="140">
        <f t="shared" si="12"/>
        <v>116.51810365228366</v>
      </c>
      <c r="F59" s="27">
        <f t="shared" si="13"/>
        <v>84.81525078234907</v>
      </c>
      <c r="G59" s="28"/>
    </row>
    <row r="60" spans="1:7" ht="13.5" customHeight="1">
      <c r="A60" s="13">
        <v>8</v>
      </c>
      <c r="B60" s="388" t="s">
        <v>52</v>
      </c>
      <c r="C60" s="17">
        <f t="shared" si="10"/>
        <v>28435</v>
      </c>
      <c r="D60" s="144">
        <f t="shared" si="11"/>
        <v>21357</v>
      </c>
      <c r="E60" s="140">
        <f t="shared" si="12"/>
        <v>95.1448838921234</v>
      </c>
      <c r="F60" s="27">
        <f t="shared" si="13"/>
        <v>133.14135880507564</v>
      </c>
      <c r="G60" s="28"/>
    </row>
    <row r="61" spans="1:7" ht="13.5" customHeight="1">
      <c r="A61" s="13">
        <v>9</v>
      </c>
      <c r="B61" s="388" t="s">
        <v>34</v>
      </c>
      <c r="C61" s="17">
        <f t="shared" si="10"/>
        <v>28219</v>
      </c>
      <c r="D61" s="144">
        <f t="shared" si="11"/>
        <v>32411</v>
      </c>
      <c r="E61" s="140">
        <f t="shared" si="12"/>
        <v>93.57673431489587</v>
      </c>
      <c r="F61" s="27">
        <f t="shared" si="13"/>
        <v>87.06611952732098</v>
      </c>
      <c r="G61" s="28"/>
    </row>
    <row r="62" spans="1:7" ht="13.5" customHeight="1" thickBot="1">
      <c r="A62" s="254">
        <v>10</v>
      </c>
      <c r="B62" s="388" t="s">
        <v>22</v>
      </c>
      <c r="C62" s="214">
        <f t="shared" si="10"/>
        <v>26554</v>
      </c>
      <c r="D62" s="255">
        <f t="shared" si="11"/>
        <v>13559</v>
      </c>
      <c r="E62" s="256">
        <f t="shared" si="12"/>
        <v>240.89630772022136</v>
      </c>
      <c r="F62" s="257">
        <f t="shared" si="13"/>
        <v>195.84040120952872</v>
      </c>
      <c r="G62" s="258"/>
    </row>
    <row r="63" spans="1:7" ht="13.5" customHeight="1" thickTop="1">
      <c r="A63" s="215"/>
      <c r="B63" s="259" t="s">
        <v>121</v>
      </c>
      <c r="C63" s="260">
        <f>SUM(J43)</f>
        <v>790744</v>
      </c>
      <c r="D63" s="260">
        <f>SUM(Q13)</f>
        <v>870294</v>
      </c>
      <c r="E63" s="261">
        <f>SUM(C63/R26*100)</f>
        <v>93.8350247301518</v>
      </c>
      <c r="F63" s="262">
        <f t="shared" si="13"/>
        <v>90.85941072786898</v>
      </c>
      <c r="G63" s="215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50390625" style="67" customWidth="1"/>
    <col min="10" max="10" width="16.875" style="0" customWidth="1"/>
    <col min="11" max="11" width="5.125" style="0" customWidth="1"/>
    <col min="12" max="12" width="18.375" style="0" customWidth="1"/>
    <col min="13" max="13" width="10.25390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78" t="s">
        <v>107</v>
      </c>
      <c r="J1" t="s">
        <v>73</v>
      </c>
      <c r="R1" s="182"/>
    </row>
    <row r="2" spans="8:30" ht="13.5">
      <c r="H2" s="145" t="s">
        <v>104</v>
      </c>
      <c r="R2" s="65"/>
      <c r="S2" s="183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29"/>
      <c r="I3" s="135"/>
      <c r="J3" s="11"/>
      <c r="K3" s="5"/>
      <c r="L3" s="289" t="s">
        <v>143</v>
      </c>
      <c r="M3" s="1"/>
      <c r="N3" s="148"/>
      <c r="O3" s="148"/>
      <c r="S3" s="33"/>
      <c r="T3" s="33"/>
      <c r="U3" s="33"/>
    </row>
    <row r="4" spans="8:21" ht="13.5">
      <c r="H4" s="147">
        <v>21313</v>
      </c>
      <c r="I4" s="135">
        <v>26</v>
      </c>
      <c r="J4" s="10" t="s">
        <v>43</v>
      </c>
      <c r="K4" s="224">
        <f>SUM(I4)</f>
        <v>26</v>
      </c>
      <c r="L4" s="60">
        <v>11551</v>
      </c>
      <c r="M4" s="63"/>
      <c r="N4" s="149"/>
      <c r="O4" s="149"/>
      <c r="S4" s="33"/>
      <c r="T4" s="33"/>
      <c r="U4" s="33"/>
    </row>
    <row r="5" spans="8:21" ht="13.5">
      <c r="H5" s="61">
        <v>19303</v>
      </c>
      <c r="I5" s="135">
        <v>16</v>
      </c>
      <c r="J5" s="10" t="s">
        <v>3</v>
      </c>
      <c r="K5" s="224">
        <f aca="true" t="shared" si="0" ref="K5:K13">SUM(I5)</f>
        <v>16</v>
      </c>
      <c r="L5" s="61">
        <v>21145</v>
      </c>
      <c r="M5" s="63"/>
      <c r="N5" s="149"/>
      <c r="O5" s="149"/>
      <c r="S5" s="33"/>
      <c r="T5" s="33"/>
      <c r="U5" s="33"/>
    </row>
    <row r="6" spans="8:21" ht="13.5">
      <c r="H6" s="146">
        <v>14666</v>
      </c>
      <c r="I6" s="135">
        <v>33</v>
      </c>
      <c r="J6" s="10" t="s">
        <v>0</v>
      </c>
      <c r="K6" s="224">
        <f t="shared" si="0"/>
        <v>33</v>
      </c>
      <c r="L6" s="61">
        <v>17966</v>
      </c>
      <c r="M6" s="63"/>
      <c r="N6" s="149"/>
      <c r="O6" s="149"/>
      <c r="S6" s="33"/>
      <c r="T6" s="33"/>
      <c r="U6" s="33"/>
    </row>
    <row r="7" spans="8:21" ht="13.5">
      <c r="H7" s="61">
        <v>5941</v>
      </c>
      <c r="I7" s="135">
        <v>14</v>
      </c>
      <c r="J7" s="10" t="s">
        <v>32</v>
      </c>
      <c r="K7" s="224">
        <f t="shared" si="0"/>
        <v>14</v>
      </c>
      <c r="L7" s="61">
        <v>5500</v>
      </c>
      <c r="M7" s="63"/>
      <c r="N7" s="149"/>
      <c r="O7" s="149"/>
      <c r="S7" s="33"/>
      <c r="T7" s="33"/>
      <c r="U7" s="33"/>
    </row>
    <row r="8" spans="8:21" ht="13.5">
      <c r="H8" s="61">
        <v>5727</v>
      </c>
      <c r="I8" s="135">
        <v>38</v>
      </c>
      <c r="J8" s="10" t="s">
        <v>52</v>
      </c>
      <c r="K8" s="224">
        <f t="shared" si="0"/>
        <v>38</v>
      </c>
      <c r="L8" s="61">
        <v>561</v>
      </c>
      <c r="M8" s="63"/>
      <c r="N8" s="149"/>
      <c r="O8" s="149"/>
      <c r="S8" s="33"/>
      <c r="T8" s="33"/>
      <c r="U8" s="33"/>
    </row>
    <row r="9" spans="8:21" ht="13.5">
      <c r="H9" s="61">
        <v>2879</v>
      </c>
      <c r="I9" s="135">
        <v>24</v>
      </c>
      <c r="J9" s="10" t="s">
        <v>41</v>
      </c>
      <c r="K9" s="224">
        <f t="shared" si="0"/>
        <v>24</v>
      </c>
      <c r="L9" s="61">
        <v>3200</v>
      </c>
      <c r="M9" s="63"/>
      <c r="N9" s="149"/>
      <c r="O9" s="149"/>
      <c r="S9" s="33"/>
      <c r="T9" s="33"/>
      <c r="U9" s="33"/>
    </row>
    <row r="10" spans="8:21" ht="13.5">
      <c r="H10" s="146">
        <v>2255</v>
      </c>
      <c r="I10" s="275">
        <v>17</v>
      </c>
      <c r="J10" s="132" t="s">
        <v>34</v>
      </c>
      <c r="K10" s="224">
        <f t="shared" si="0"/>
        <v>17</v>
      </c>
      <c r="L10" s="61">
        <v>6307</v>
      </c>
      <c r="S10" s="33"/>
      <c r="T10" s="33"/>
      <c r="U10" s="33"/>
    </row>
    <row r="11" spans="8:21" ht="13.5">
      <c r="H11" s="60">
        <v>2050</v>
      </c>
      <c r="I11" s="135">
        <v>36</v>
      </c>
      <c r="J11" s="10" t="s">
        <v>5</v>
      </c>
      <c r="K11" s="224">
        <f t="shared" si="0"/>
        <v>36</v>
      </c>
      <c r="L11" s="61">
        <v>1627</v>
      </c>
      <c r="M11" s="63"/>
      <c r="N11" s="149"/>
      <c r="O11" s="149"/>
      <c r="S11" s="33"/>
      <c r="T11" s="33"/>
      <c r="U11" s="33"/>
    </row>
    <row r="12" spans="8:21" ht="13.5">
      <c r="H12" s="296">
        <v>1420</v>
      </c>
      <c r="I12" s="395">
        <v>40</v>
      </c>
      <c r="J12" s="395" t="s">
        <v>2</v>
      </c>
      <c r="K12" s="224">
        <f t="shared" si="0"/>
        <v>40</v>
      </c>
      <c r="L12" s="61">
        <v>1728</v>
      </c>
      <c r="M12" s="63"/>
      <c r="N12" s="149"/>
      <c r="O12" s="149"/>
      <c r="S12" s="33"/>
      <c r="T12" s="33"/>
      <c r="U12" s="33"/>
    </row>
    <row r="13" spans="8:21" ht="14.25" thickBot="1">
      <c r="H13" s="394">
        <v>1209</v>
      </c>
      <c r="I13" s="267">
        <v>25</v>
      </c>
      <c r="J13" s="80" t="s">
        <v>42</v>
      </c>
      <c r="K13" s="224">
        <f t="shared" si="0"/>
        <v>25</v>
      </c>
      <c r="L13" s="61">
        <v>1010</v>
      </c>
      <c r="M13" s="63"/>
      <c r="N13" s="149"/>
      <c r="O13" s="149"/>
      <c r="S13" s="33"/>
      <c r="T13" s="33"/>
      <c r="U13" s="33"/>
    </row>
    <row r="14" spans="8:21" ht="14.25" thickTop="1">
      <c r="H14" s="146">
        <v>908</v>
      </c>
      <c r="I14" s="234">
        <v>37</v>
      </c>
      <c r="J14" s="79" t="s">
        <v>51</v>
      </c>
      <c r="K14" s="190" t="s">
        <v>9</v>
      </c>
      <c r="L14" s="189">
        <v>78076</v>
      </c>
      <c r="S14" s="33"/>
      <c r="T14" s="33"/>
      <c r="U14" s="33"/>
    </row>
    <row r="15" spans="8:21" ht="13.5">
      <c r="H15" s="287">
        <v>815</v>
      </c>
      <c r="I15" s="135">
        <v>34</v>
      </c>
      <c r="J15" s="10" t="s">
        <v>1</v>
      </c>
      <c r="K15" s="70"/>
      <c r="L15" s="1" t="s">
        <v>94</v>
      </c>
      <c r="M15" t="s">
        <v>109</v>
      </c>
      <c r="N15" s="59" t="s">
        <v>126</v>
      </c>
      <c r="S15" s="33"/>
      <c r="T15" s="33"/>
      <c r="U15" s="33"/>
    </row>
    <row r="16" spans="8:21" ht="13.5">
      <c r="H16" s="61">
        <v>796</v>
      </c>
      <c r="I16" s="135">
        <v>18</v>
      </c>
      <c r="J16" s="10" t="s">
        <v>35</v>
      </c>
      <c r="K16" s="224">
        <f>SUM(I4)</f>
        <v>26</v>
      </c>
      <c r="L16" s="10" t="s">
        <v>43</v>
      </c>
      <c r="M16" s="60">
        <v>19158</v>
      </c>
      <c r="N16" s="223">
        <f>SUM(H4)</f>
        <v>21313</v>
      </c>
      <c r="O16" s="63"/>
      <c r="P16" s="23"/>
      <c r="S16" s="33"/>
      <c r="T16" s="33"/>
      <c r="U16" s="33"/>
    </row>
    <row r="17" spans="8:21" ht="13.5">
      <c r="H17" s="61">
        <v>464</v>
      </c>
      <c r="I17" s="135">
        <v>15</v>
      </c>
      <c r="J17" s="10" t="s">
        <v>33</v>
      </c>
      <c r="K17" s="224">
        <f aca="true" t="shared" si="1" ref="K17:K25">SUM(I5)</f>
        <v>16</v>
      </c>
      <c r="L17" s="10" t="s">
        <v>3</v>
      </c>
      <c r="M17" s="61">
        <v>20186</v>
      </c>
      <c r="N17" s="223">
        <f aca="true" t="shared" si="2" ref="N17:N25">SUM(H5)</f>
        <v>19303</v>
      </c>
      <c r="O17" s="63"/>
      <c r="P17" s="23"/>
      <c r="S17" s="33"/>
      <c r="T17" s="33"/>
      <c r="U17" s="33"/>
    </row>
    <row r="18" spans="8:21" ht="13.5">
      <c r="H18" s="235">
        <v>410</v>
      </c>
      <c r="I18" s="135">
        <v>19</v>
      </c>
      <c r="J18" s="10" t="s">
        <v>36</v>
      </c>
      <c r="K18" s="224">
        <f t="shared" si="1"/>
        <v>33</v>
      </c>
      <c r="L18" s="10" t="s">
        <v>0</v>
      </c>
      <c r="M18" s="61">
        <v>13144</v>
      </c>
      <c r="N18" s="223">
        <f t="shared" si="2"/>
        <v>14666</v>
      </c>
      <c r="O18" s="63"/>
      <c r="P18" s="23"/>
      <c r="S18" s="33"/>
      <c r="T18" s="33"/>
      <c r="U18" s="33"/>
    </row>
    <row r="19" spans="8:21" ht="13.5">
      <c r="H19" s="147">
        <v>357</v>
      </c>
      <c r="I19" s="135">
        <v>23</v>
      </c>
      <c r="J19" s="10" t="s">
        <v>40</v>
      </c>
      <c r="K19" s="224">
        <f t="shared" si="1"/>
        <v>14</v>
      </c>
      <c r="L19" s="10" t="s">
        <v>32</v>
      </c>
      <c r="M19" s="61">
        <v>5993</v>
      </c>
      <c r="N19" s="223">
        <f t="shared" si="2"/>
        <v>5941</v>
      </c>
      <c r="O19" s="63"/>
      <c r="P19" s="23"/>
      <c r="S19" s="33"/>
      <c r="T19" s="33"/>
      <c r="U19" s="33"/>
    </row>
    <row r="20" spans="8:21" ht="14.25" thickBot="1">
      <c r="H20" s="61">
        <v>95</v>
      </c>
      <c r="I20" s="135">
        <v>21</v>
      </c>
      <c r="J20" s="10" t="s">
        <v>38</v>
      </c>
      <c r="K20" s="224">
        <f t="shared" si="1"/>
        <v>38</v>
      </c>
      <c r="L20" s="10" t="s">
        <v>52</v>
      </c>
      <c r="M20" s="61">
        <v>5685</v>
      </c>
      <c r="N20" s="223">
        <f t="shared" si="2"/>
        <v>5727</v>
      </c>
      <c r="O20" s="63"/>
      <c r="P20" s="23"/>
      <c r="S20" s="33"/>
      <c r="T20" s="33"/>
      <c r="U20" s="33"/>
    </row>
    <row r="21" spans="1:21" ht="13.5">
      <c r="A21" s="87" t="s">
        <v>60</v>
      </c>
      <c r="B21" s="88" t="s">
        <v>77</v>
      </c>
      <c r="C21" s="88" t="s">
        <v>146</v>
      </c>
      <c r="D21" s="88" t="s">
        <v>147</v>
      </c>
      <c r="E21" s="88" t="s">
        <v>75</v>
      </c>
      <c r="F21" s="88" t="s">
        <v>74</v>
      </c>
      <c r="G21" s="88" t="s">
        <v>76</v>
      </c>
      <c r="H21" s="287">
        <v>72</v>
      </c>
      <c r="I21" s="135">
        <v>2</v>
      </c>
      <c r="J21" s="10" t="s">
        <v>6</v>
      </c>
      <c r="K21" s="224">
        <f t="shared" si="1"/>
        <v>24</v>
      </c>
      <c r="L21" s="10" t="s">
        <v>41</v>
      </c>
      <c r="M21" s="61">
        <v>2696</v>
      </c>
      <c r="N21" s="223">
        <f t="shared" si="2"/>
        <v>2879</v>
      </c>
      <c r="O21" s="63"/>
      <c r="P21" s="23"/>
      <c r="S21" s="33"/>
      <c r="T21" s="33"/>
      <c r="U21" s="33"/>
    </row>
    <row r="22" spans="1:21" ht="13.5">
      <c r="A22" s="90">
        <v>1</v>
      </c>
      <c r="B22" s="388" t="s">
        <v>43</v>
      </c>
      <c r="C22" s="60">
        <f aca="true" t="shared" si="3" ref="C22:C31">SUM(H4)</f>
        <v>21313</v>
      </c>
      <c r="D22" s="147">
        <f>SUM(L4)</f>
        <v>11551</v>
      </c>
      <c r="E22" s="75">
        <f aca="true" t="shared" si="4" ref="E22:E32">SUM(N16/M16*100)</f>
        <v>111.24856456832654</v>
      </c>
      <c r="F22" s="84">
        <f>SUM(C22/D22*100)</f>
        <v>184.51216344905203</v>
      </c>
      <c r="G22" s="5"/>
      <c r="H22" s="247">
        <v>42</v>
      </c>
      <c r="I22" s="135">
        <v>4</v>
      </c>
      <c r="J22" s="10" t="s">
        <v>23</v>
      </c>
      <c r="K22" s="224">
        <f t="shared" si="1"/>
        <v>17</v>
      </c>
      <c r="L22" s="132" t="s">
        <v>34</v>
      </c>
      <c r="M22" s="61">
        <v>2652</v>
      </c>
      <c r="N22" s="223">
        <f t="shared" si="2"/>
        <v>2255</v>
      </c>
      <c r="O22" s="63"/>
      <c r="P22" s="23"/>
      <c r="S22" s="33"/>
      <c r="T22" s="33"/>
      <c r="U22" s="33"/>
    </row>
    <row r="23" spans="1:21" ht="13.5">
      <c r="A23" s="90">
        <v>2</v>
      </c>
      <c r="B23" s="388" t="s">
        <v>3</v>
      </c>
      <c r="C23" s="60">
        <f t="shared" si="3"/>
        <v>19303</v>
      </c>
      <c r="D23" s="147">
        <f aca="true" t="shared" si="5" ref="D23:D31">SUM(L5)</f>
        <v>21145</v>
      </c>
      <c r="E23" s="75">
        <f t="shared" si="4"/>
        <v>95.62568116516398</v>
      </c>
      <c r="F23" s="84">
        <f aca="true" t="shared" si="6" ref="F23:F32">SUM(C23/D23*100)</f>
        <v>91.28872073776306</v>
      </c>
      <c r="G23" s="5"/>
      <c r="H23" s="247">
        <v>39</v>
      </c>
      <c r="I23" s="135">
        <v>6</v>
      </c>
      <c r="J23" s="10" t="s">
        <v>25</v>
      </c>
      <c r="K23" s="224">
        <f t="shared" si="1"/>
        <v>36</v>
      </c>
      <c r="L23" s="10" t="s">
        <v>5</v>
      </c>
      <c r="M23" s="61">
        <v>1640</v>
      </c>
      <c r="N23" s="223">
        <f t="shared" si="2"/>
        <v>2050</v>
      </c>
      <c r="O23" s="63"/>
      <c r="P23" s="23"/>
      <c r="S23" s="33"/>
      <c r="T23" s="33"/>
      <c r="U23" s="33"/>
    </row>
    <row r="24" spans="1:21" ht="13.5">
      <c r="A24" s="90">
        <v>3</v>
      </c>
      <c r="B24" s="388" t="s">
        <v>0</v>
      </c>
      <c r="C24" s="60">
        <f t="shared" si="3"/>
        <v>14666</v>
      </c>
      <c r="D24" s="147">
        <f t="shared" si="5"/>
        <v>17966</v>
      </c>
      <c r="E24" s="75">
        <f t="shared" si="4"/>
        <v>111.57942787583688</v>
      </c>
      <c r="F24" s="84">
        <f t="shared" si="6"/>
        <v>81.63197150172549</v>
      </c>
      <c r="G24" s="5"/>
      <c r="H24" s="151">
        <v>17</v>
      </c>
      <c r="I24" s="135">
        <v>12</v>
      </c>
      <c r="J24" s="10" t="s">
        <v>31</v>
      </c>
      <c r="K24" s="224">
        <f t="shared" si="1"/>
        <v>40</v>
      </c>
      <c r="L24" s="395" t="s">
        <v>2</v>
      </c>
      <c r="M24" s="61">
        <v>1434</v>
      </c>
      <c r="N24" s="223">
        <f t="shared" si="2"/>
        <v>1420</v>
      </c>
      <c r="O24" s="63"/>
      <c r="P24" s="23"/>
      <c r="S24" s="33"/>
      <c r="T24" s="33"/>
      <c r="U24" s="33"/>
    </row>
    <row r="25" spans="1:21" ht="14.25" thickBot="1">
      <c r="A25" s="90">
        <v>4</v>
      </c>
      <c r="B25" s="388" t="s">
        <v>32</v>
      </c>
      <c r="C25" s="60">
        <f t="shared" si="3"/>
        <v>5941</v>
      </c>
      <c r="D25" s="147">
        <f t="shared" si="5"/>
        <v>5500</v>
      </c>
      <c r="E25" s="75">
        <f t="shared" si="4"/>
        <v>99.13232104121475</v>
      </c>
      <c r="F25" s="84">
        <f t="shared" si="6"/>
        <v>108.01818181818182</v>
      </c>
      <c r="G25" s="5"/>
      <c r="H25" s="151">
        <v>16</v>
      </c>
      <c r="I25" s="135">
        <v>1</v>
      </c>
      <c r="J25" s="10" t="s">
        <v>4</v>
      </c>
      <c r="K25" s="224">
        <f t="shared" si="1"/>
        <v>25</v>
      </c>
      <c r="L25" s="80" t="s">
        <v>42</v>
      </c>
      <c r="M25" s="62">
        <v>1450</v>
      </c>
      <c r="N25" s="223">
        <f t="shared" si="2"/>
        <v>1209</v>
      </c>
      <c r="O25" s="63"/>
      <c r="P25" s="23"/>
      <c r="S25" s="33"/>
      <c r="T25" s="33"/>
      <c r="U25" s="33"/>
    </row>
    <row r="26" spans="1:21" ht="14.25" thickTop="1">
      <c r="A26" s="90">
        <v>5</v>
      </c>
      <c r="B26" s="388" t="s">
        <v>52</v>
      </c>
      <c r="C26" s="60">
        <f t="shared" si="3"/>
        <v>5727</v>
      </c>
      <c r="D26" s="147">
        <f t="shared" si="5"/>
        <v>561</v>
      </c>
      <c r="E26" s="75">
        <f t="shared" si="4"/>
        <v>100.73878627968338</v>
      </c>
      <c r="F26" s="84">
        <f t="shared" si="6"/>
        <v>1020.855614973262</v>
      </c>
      <c r="G26" s="16"/>
      <c r="H26" s="151">
        <v>5</v>
      </c>
      <c r="I26" s="135">
        <v>3</v>
      </c>
      <c r="J26" s="10" t="s">
        <v>22</v>
      </c>
      <c r="K26" s="222"/>
      <c r="L26" s="5" t="s">
        <v>105</v>
      </c>
      <c r="M26" s="6">
        <v>79232</v>
      </c>
      <c r="N26" s="225">
        <f>SUM(H44)</f>
        <v>80800</v>
      </c>
      <c r="S26" s="33"/>
      <c r="T26" s="33"/>
      <c r="U26" s="33"/>
    </row>
    <row r="27" spans="1:21" ht="13.5">
      <c r="A27" s="90">
        <v>6</v>
      </c>
      <c r="B27" s="388" t="s">
        <v>41</v>
      </c>
      <c r="C27" s="60">
        <f t="shared" si="3"/>
        <v>2879</v>
      </c>
      <c r="D27" s="147">
        <f t="shared" si="5"/>
        <v>3200</v>
      </c>
      <c r="E27" s="75">
        <f t="shared" si="4"/>
        <v>106.78783382789318</v>
      </c>
      <c r="F27" s="84">
        <f t="shared" si="6"/>
        <v>89.96875</v>
      </c>
      <c r="G27" s="5"/>
      <c r="H27" s="247">
        <v>1</v>
      </c>
      <c r="I27" s="135">
        <v>9</v>
      </c>
      <c r="J27" s="10" t="s">
        <v>28</v>
      </c>
      <c r="L27" s="66"/>
      <c r="M27" s="33"/>
      <c r="S27" s="33"/>
      <c r="T27" s="33"/>
      <c r="U27" s="33"/>
    </row>
    <row r="28" spans="1:21" ht="13.5">
      <c r="A28" s="90">
        <v>7</v>
      </c>
      <c r="B28" s="396" t="s">
        <v>34</v>
      </c>
      <c r="C28" s="60">
        <f t="shared" si="3"/>
        <v>2255</v>
      </c>
      <c r="D28" s="147">
        <f t="shared" si="5"/>
        <v>6307</v>
      </c>
      <c r="E28" s="75">
        <f t="shared" si="4"/>
        <v>85.03016591251885</v>
      </c>
      <c r="F28" s="84">
        <f t="shared" si="6"/>
        <v>35.75392421119391</v>
      </c>
      <c r="G28" s="5"/>
      <c r="H28" s="151">
        <v>0</v>
      </c>
      <c r="I28" s="135">
        <v>5</v>
      </c>
      <c r="J28" s="10" t="s">
        <v>24</v>
      </c>
      <c r="S28" s="33"/>
      <c r="T28" s="33"/>
      <c r="U28" s="33"/>
    </row>
    <row r="29" spans="1:21" ht="13.5">
      <c r="A29" s="90">
        <v>8</v>
      </c>
      <c r="B29" s="388" t="s">
        <v>5</v>
      </c>
      <c r="C29" s="60">
        <f t="shared" si="3"/>
        <v>2050</v>
      </c>
      <c r="D29" s="147">
        <f t="shared" si="5"/>
        <v>1627</v>
      </c>
      <c r="E29" s="75">
        <f t="shared" si="4"/>
        <v>125</v>
      </c>
      <c r="F29" s="84">
        <f t="shared" si="6"/>
        <v>125.99877074370005</v>
      </c>
      <c r="G29" s="15"/>
      <c r="H29" s="151">
        <v>0</v>
      </c>
      <c r="I29" s="135">
        <v>7</v>
      </c>
      <c r="J29" s="10" t="s">
        <v>26</v>
      </c>
      <c r="L29" s="66"/>
      <c r="M29" s="33"/>
      <c r="S29" s="33"/>
      <c r="T29" s="33"/>
      <c r="U29" s="33"/>
    </row>
    <row r="30" spans="1:21" ht="13.5">
      <c r="A30" s="90">
        <v>9</v>
      </c>
      <c r="B30" s="397" t="s">
        <v>2</v>
      </c>
      <c r="C30" s="60">
        <f t="shared" si="3"/>
        <v>1420</v>
      </c>
      <c r="D30" s="147">
        <f t="shared" si="5"/>
        <v>1728</v>
      </c>
      <c r="E30" s="75">
        <f t="shared" si="4"/>
        <v>99.023709902371</v>
      </c>
      <c r="F30" s="84">
        <f t="shared" si="6"/>
        <v>82.17592592592592</v>
      </c>
      <c r="G30" s="16"/>
      <c r="H30" s="392">
        <v>0</v>
      </c>
      <c r="I30" s="135">
        <v>8</v>
      </c>
      <c r="J30" s="10" t="s">
        <v>27</v>
      </c>
      <c r="L30" s="66"/>
      <c r="M30" s="33"/>
      <c r="S30" s="33"/>
      <c r="T30" s="33"/>
      <c r="U30" s="33"/>
    </row>
    <row r="31" spans="1:21" ht="14.25" thickBot="1">
      <c r="A31" s="93">
        <v>10</v>
      </c>
      <c r="B31" s="398" t="s">
        <v>42</v>
      </c>
      <c r="C31" s="60">
        <f t="shared" si="3"/>
        <v>1209</v>
      </c>
      <c r="D31" s="147">
        <f t="shared" si="5"/>
        <v>1010</v>
      </c>
      <c r="E31" s="75">
        <f t="shared" si="4"/>
        <v>83.37931034482759</v>
      </c>
      <c r="F31" s="85">
        <f t="shared" si="6"/>
        <v>119.7029702970297</v>
      </c>
      <c r="G31" s="152"/>
      <c r="H31" s="247">
        <v>0</v>
      </c>
      <c r="I31" s="135">
        <v>10</v>
      </c>
      <c r="J31" s="10" t="s">
        <v>29</v>
      </c>
      <c r="L31" s="66"/>
      <c r="M31" s="33"/>
      <c r="S31" s="33"/>
      <c r="T31" s="33"/>
      <c r="U31" s="33"/>
    </row>
    <row r="32" spans="1:21" ht="14.25" thickBot="1">
      <c r="A32" s="94"/>
      <c r="B32" s="95" t="s">
        <v>85</v>
      </c>
      <c r="C32" s="96">
        <f>SUM(H44)</f>
        <v>80800</v>
      </c>
      <c r="D32" s="96">
        <f>SUM(L14)</f>
        <v>78076</v>
      </c>
      <c r="E32" s="99">
        <f t="shared" si="4"/>
        <v>101.97899838449112</v>
      </c>
      <c r="F32" s="97">
        <f t="shared" si="6"/>
        <v>103.48890824325017</v>
      </c>
      <c r="G32" s="98"/>
      <c r="H32" s="393">
        <v>0</v>
      </c>
      <c r="I32" s="135">
        <v>11</v>
      </c>
      <c r="J32" s="10" t="s">
        <v>30</v>
      </c>
      <c r="L32" s="66"/>
      <c r="M32" s="33"/>
      <c r="S32" s="33"/>
      <c r="T32" s="33"/>
      <c r="U32" s="33"/>
    </row>
    <row r="33" spans="8:21" ht="13.5">
      <c r="H33" s="247">
        <v>0</v>
      </c>
      <c r="I33" s="135">
        <v>13</v>
      </c>
      <c r="J33" s="10" t="s">
        <v>7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35">
        <v>0</v>
      </c>
      <c r="I34" s="135">
        <v>20</v>
      </c>
      <c r="J34" s="10" t="s">
        <v>37</v>
      </c>
      <c r="L34" s="66"/>
      <c r="M34" s="33"/>
      <c r="S34" s="33"/>
      <c r="T34" s="33"/>
      <c r="U34" s="33"/>
    </row>
    <row r="35" spans="8:21" ht="13.5">
      <c r="H35" s="147">
        <v>0</v>
      </c>
      <c r="I35" s="135">
        <v>22</v>
      </c>
      <c r="J35" s="10" t="s">
        <v>39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61">
        <v>0</v>
      </c>
      <c r="I36" s="135">
        <v>27</v>
      </c>
      <c r="J36" s="10" t="s">
        <v>44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6">
        <v>0</v>
      </c>
      <c r="I37" s="135">
        <v>28</v>
      </c>
      <c r="J37" s="10" t="s">
        <v>45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61">
        <v>0</v>
      </c>
      <c r="I38" s="135">
        <v>29</v>
      </c>
      <c r="J38" s="10" t="s">
        <v>83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61">
        <v>0</v>
      </c>
      <c r="I39" s="135">
        <v>30</v>
      </c>
      <c r="J39" s="10" t="s">
        <v>47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287">
        <v>0</v>
      </c>
      <c r="I40" s="135">
        <v>31</v>
      </c>
      <c r="J40" s="10" t="s">
        <v>102</v>
      </c>
      <c r="L40" s="66"/>
      <c r="M40" s="33"/>
      <c r="S40" s="33"/>
      <c r="T40" s="33"/>
      <c r="U40" s="33"/>
    </row>
    <row r="41" spans="8:21" ht="13.5">
      <c r="H41" s="146">
        <v>0</v>
      </c>
      <c r="I41" s="135">
        <v>32</v>
      </c>
      <c r="J41" s="10" t="s">
        <v>49</v>
      </c>
      <c r="L41" s="66"/>
      <c r="M41" s="33"/>
      <c r="S41" s="33"/>
      <c r="T41" s="33"/>
      <c r="U41" s="33"/>
    </row>
    <row r="42" spans="8:21" ht="13.5">
      <c r="H42" s="146">
        <v>0</v>
      </c>
      <c r="I42" s="135">
        <v>35</v>
      </c>
      <c r="J42" s="10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5">
        <v>39</v>
      </c>
      <c r="J43" s="10" t="s">
        <v>53</v>
      </c>
      <c r="L43" s="66"/>
      <c r="M43" s="33"/>
      <c r="S43" s="41"/>
      <c r="T43" s="41"/>
      <c r="U43" s="41"/>
    </row>
    <row r="44" spans="8:13" ht="13.5">
      <c r="H44" s="226">
        <f>SUM(H4:H43)</f>
        <v>80800</v>
      </c>
      <c r="I44" s="275"/>
      <c r="J44" s="150"/>
      <c r="L44" s="66"/>
      <c r="M44" s="33"/>
    </row>
    <row r="45" ht="13.5">
      <c r="R45" s="182"/>
    </row>
    <row r="46" spans="18:30" ht="13.5" customHeight="1">
      <c r="R46" s="65"/>
      <c r="S46" s="18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9:22" ht="13.5" customHeight="1">
      <c r="S47" s="33"/>
      <c r="T47" s="33"/>
      <c r="U47" s="33"/>
      <c r="V47" s="33"/>
    </row>
    <row r="48" spans="8:22" ht="13.5">
      <c r="H48" s="248" t="s">
        <v>118</v>
      </c>
      <c r="I48" s="135"/>
      <c r="J48" s="12" t="s">
        <v>77</v>
      </c>
      <c r="K48" s="5"/>
      <c r="L48" s="154" t="s">
        <v>166</v>
      </c>
      <c r="S48" s="33"/>
      <c r="T48" s="33"/>
      <c r="U48" s="33"/>
      <c r="V48" s="33"/>
    </row>
    <row r="49" spans="8:22" ht="13.5">
      <c r="H49" s="60">
        <v>85267</v>
      </c>
      <c r="I49" s="135">
        <v>26</v>
      </c>
      <c r="J49" s="10" t="s">
        <v>43</v>
      </c>
      <c r="K49" s="5">
        <f>SUM(I49)</f>
        <v>26</v>
      </c>
      <c r="L49" s="155">
        <v>92049</v>
      </c>
      <c r="M49" s="1"/>
      <c r="N49" s="148"/>
      <c r="O49" s="148"/>
      <c r="S49" s="33"/>
      <c r="T49" s="33"/>
      <c r="U49" s="33"/>
      <c r="V49" s="33"/>
    </row>
    <row r="50" spans="8:22" ht="13.5">
      <c r="H50" s="60">
        <v>13332</v>
      </c>
      <c r="I50" s="135">
        <v>34</v>
      </c>
      <c r="J50" s="10" t="s">
        <v>1</v>
      </c>
      <c r="K50" s="5">
        <f aca="true" t="shared" si="7" ref="K50:K58">SUM(I50)</f>
        <v>34</v>
      </c>
      <c r="L50" s="155">
        <v>14460</v>
      </c>
      <c r="M50" s="33"/>
      <c r="N50" s="149"/>
      <c r="O50" s="149"/>
      <c r="S50" s="33"/>
      <c r="T50" s="33"/>
      <c r="U50" s="33"/>
      <c r="V50" s="33"/>
    </row>
    <row r="51" spans="8:22" ht="13.5">
      <c r="H51" s="146">
        <v>10041</v>
      </c>
      <c r="I51" s="135">
        <v>33</v>
      </c>
      <c r="J51" s="10" t="s">
        <v>0</v>
      </c>
      <c r="K51" s="5">
        <f t="shared" si="7"/>
        <v>33</v>
      </c>
      <c r="L51" s="155">
        <v>7977</v>
      </c>
      <c r="M51" s="33"/>
      <c r="N51" s="149"/>
      <c r="O51" s="149"/>
      <c r="S51" s="33"/>
      <c r="T51" s="33"/>
      <c r="U51" s="33"/>
      <c r="V51" s="33"/>
    </row>
    <row r="52" spans="8:22" ht="14.25" thickBot="1">
      <c r="H52" s="61">
        <v>8632</v>
      </c>
      <c r="I52" s="135">
        <v>25</v>
      </c>
      <c r="J52" s="10" t="s">
        <v>42</v>
      </c>
      <c r="K52" s="5">
        <f t="shared" si="7"/>
        <v>25</v>
      </c>
      <c r="L52" s="155">
        <v>7701</v>
      </c>
      <c r="M52" s="33"/>
      <c r="N52" s="149"/>
      <c r="O52" s="149"/>
      <c r="S52" s="33"/>
      <c r="T52" s="33"/>
      <c r="U52" s="33"/>
      <c r="V52" s="33"/>
    </row>
    <row r="53" spans="1:22" ht="13.5">
      <c r="A53" s="87" t="s">
        <v>60</v>
      </c>
      <c r="B53" s="88" t="s">
        <v>77</v>
      </c>
      <c r="C53" s="88" t="s">
        <v>146</v>
      </c>
      <c r="D53" s="88" t="s">
        <v>147</v>
      </c>
      <c r="E53" s="88" t="s">
        <v>75</v>
      </c>
      <c r="F53" s="88" t="s">
        <v>74</v>
      </c>
      <c r="G53" s="88" t="s">
        <v>76</v>
      </c>
      <c r="H53" s="146">
        <v>4956</v>
      </c>
      <c r="I53" s="135">
        <v>13</v>
      </c>
      <c r="J53" s="10" t="s">
        <v>7</v>
      </c>
      <c r="K53" s="5">
        <f t="shared" si="7"/>
        <v>13</v>
      </c>
      <c r="L53" s="155">
        <v>4949</v>
      </c>
      <c r="M53" s="33"/>
      <c r="N53" s="149"/>
      <c r="O53" s="149"/>
      <c r="S53" s="33"/>
      <c r="T53" s="33"/>
      <c r="U53" s="33"/>
      <c r="V53" s="33"/>
    </row>
    <row r="54" spans="1:22" ht="13.5">
      <c r="A54" s="90">
        <v>1</v>
      </c>
      <c r="B54" s="388" t="s">
        <v>43</v>
      </c>
      <c r="C54" s="60">
        <f aca="true" t="shared" si="8" ref="C54:C63">SUM(H49)</f>
        <v>85267</v>
      </c>
      <c r="D54" s="171">
        <f>SUM(L49)</f>
        <v>92049</v>
      </c>
      <c r="E54" s="75">
        <f aca="true" t="shared" si="9" ref="E54:E64">SUM(N63/M63*100)</f>
        <v>79.37573309005604</v>
      </c>
      <c r="F54" s="75">
        <f>SUM(C54/D54*100)</f>
        <v>92.6321850318852</v>
      </c>
      <c r="G54" s="5"/>
      <c r="H54" s="61">
        <v>4947</v>
      </c>
      <c r="I54" s="135">
        <v>36</v>
      </c>
      <c r="J54" s="10" t="s">
        <v>5</v>
      </c>
      <c r="K54" s="5">
        <f t="shared" si="7"/>
        <v>36</v>
      </c>
      <c r="L54" s="155">
        <v>5739</v>
      </c>
      <c r="M54" s="33"/>
      <c r="N54" s="149"/>
      <c r="O54" s="149"/>
      <c r="S54" s="33"/>
      <c r="T54" s="33"/>
      <c r="U54" s="33"/>
      <c r="V54" s="33"/>
    </row>
    <row r="55" spans="1:22" ht="13.5">
      <c r="A55" s="90">
        <v>2</v>
      </c>
      <c r="B55" s="388" t="s">
        <v>1</v>
      </c>
      <c r="C55" s="60">
        <f t="shared" si="8"/>
        <v>13332</v>
      </c>
      <c r="D55" s="171">
        <f aca="true" t="shared" si="10" ref="D55:D64">SUM(L50)</f>
        <v>14460</v>
      </c>
      <c r="E55" s="75">
        <f t="shared" si="9"/>
        <v>107.89899643897702</v>
      </c>
      <c r="F55" s="75">
        <f aca="true" t="shared" si="11" ref="F55:F64">SUM(C55/D55*100)</f>
        <v>92.19917012448133</v>
      </c>
      <c r="G55" s="5"/>
      <c r="H55" s="61">
        <v>3590</v>
      </c>
      <c r="I55" s="135">
        <v>24</v>
      </c>
      <c r="J55" s="10" t="s">
        <v>41</v>
      </c>
      <c r="K55" s="5">
        <f t="shared" si="7"/>
        <v>24</v>
      </c>
      <c r="L55" s="155">
        <v>3135</v>
      </c>
      <c r="M55" s="33"/>
      <c r="N55" s="149"/>
      <c r="O55" s="149"/>
      <c r="S55" s="33"/>
      <c r="T55" s="33"/>
      <c r="U55" s="33"/>
      <c r="V55" s="33"/>
    </row>
    <row r="56" spans="1:22" ht="13.5">
      <c r="A56" s="90">
        <v>3</v>
      </c>
      <c r="B56" s="388" t="s">
        <v>0</v>
      </c>
      <c r="C56" s="60">
        <f t="shared" si="8"/>
        <v>10041</v>
      </c>
      <c r="D56" s="171">
        <f t="shared" si="10"/>
        <v>7977</v>
      </c>
      <c r="E56" s="75">
        <f t="shared" si="9"/>
        <v>141.9824660633484</v>
      </c>
      <c r="F56" s="75">
        <f t="shared" si="11"/>
        <v>125.87438886799549</v>
      </c>
      <c r="G56" s="5"/>
      <c r="H56" s="146">
        <v>3135</v>
      </c>
      <c r="I56" s="135">
        <v>16</v>
      </c>
      <c r="J56" s="10" t="s">
        <v>3</v>
      </c>
      <c r="K56" s="5">
        <f t="shared" si="7"/>
        <v>16</v>
      </c>
      <c r="L56" s="155">
        <v>3322</v>
      </c>
      <c r="M56" s="33"/>
      <c r="N56" s="149"/>
      <c r="O56" s="149"/>
      <c r="S56" s="33"/>
      <c r="T56" s="33"/>
      <c r="U56" s="33"/>
      <c r="V56" s="33"/>
    </row>
    <row r="57" spans="1:22" ht="13.5">
      <c r="A57" s="90">
        <v>4</v>
      </c>
      <c r="B57" s="388" t="s">
        <v>42</v>
      </c>
      <c r="C57" s="60">
        <f t="shared" si="8"/>
        <v>8632</v>
      </c>
      <c r="D57" s="171">
        <f t="shared" si="10"/>
        <v>7701</v>
      </c>
      <c r="E57" s="75">
        <f t="shared" si="9"/>
        <v>119.1113564233476</v>
      </c>
      <c r="F57" s="75">
        <f t="shared" si="11"/>
        <v>112.08933904687703</v>
      </c>
      <c r="G57" s="5"/>
      <c r="H57" s="151">
        <v>2772</v>
      </c>
      <c r="I57" s="135">
        <v>22</v>
      </c>
      <c r="J57" s="10" t="s">
        <v>39</v>
      </c>
      <c r="K57" s="5">
        <f t="shared" si="7"/>
        <v>22</v>
      </c>
      <c r="L57" s="155">
        <v>820</v>
      </c>
      <c r="M57" s="33"/>
      <c r="N57" s="149"/>
      <c r="O57" s="149"/>
      <c r="S57" s="33"/>
      <c r="T57" s="33"/>
      <c r="U57" s="33"/>
      <c r="V57" s="33"/>
    </row>
    <row r="58" spans="1:22" ht="14.25" thickBot="1">
      <c r="A58" s="90">
        <v>5</v>
      </c>
      <c r="B58" s="388" t="s">
        <v>7</v>
      </c>
      <c r="C58" s="60">
        <f t="shared" si="8"/>
        <v>4956</v>
      </c>
      <c r="D58" s="171">
        <f t="shared" si="10"/>
        <v>4949</v>
      </c>
      <c r="E58" s="75">
        <f t="shared" si="9"/>
        <v>96.3265306122449</v>
      </c>
      <c r="F58" s="75">
        <f t="shared" si="11"/>
        <v>100.14144271570014</v>
      </c>
      <c r="G58" s="16"/>
      <c r="H58" s="151">
        <v>2281</v>
      </c>
      <c r="I58" s="275">
        <v>15</v>
      </c>
      <c r="J58" s="132" t="s">
        <v>33</v>
      </c>
      <c r="K58" s="5">
        <f t="shared" si="7"/>
        <v>15</v>
      </c>
      <c r="L58" s="187">
        <v>1199</v>
      </c>
      <c r="M58" s="33"/>
      <c r="N58" s="149"/>
      <c r="O58" s="149"/>
      <c r="S58" s="33"/>
      <c r="T58" s="33"/>
      <c r="U58" s="33"/>
      <c r="V58" s="33"/>
    </row>
    <row r="59" spans="1:22" ht="14.25" thickTop="1">
      <c r="A59" s="90">
        <v>6</v>
      </c>
      <c r="B59" s="388" t="s">
        <v>5</v>
      </c>
      <c r="C59" s="60">
        <f t="shared" si="8"/>
        <v>4947</v>
      </c>
      <c r="D59" s="171">
        <f t="shared" si="10"/>
        <v>5739</v>
      </c>
      <c r="E59" s="75">
        <f t="shared" si="9"/>
        <v>344.258872651357</v>
      </c>
      <c r="F59" s="75">
        <f t="shared" si="11"/>
        <v>86.1996863565081</v>
      </c>
      <c r="G59" s="5"/>
      <c r="H59" s="151">
        <v>1969</v>
      </c>
      <c r="I59" s="281">
        <v>40</v>
      </c>
      <c r="J59" s="185" t="s">
        <v>2</v>
      </c>
      <c r="K59" s="188" t="s">
        <v>110</v>
      </c>
      <c r="L59" s="189">
        <v>153758</v>
      </c>
      <c r="M59" s="33"/>
      <c r="N59" s="149"/>
      <c r="O59" s="149"/>
      <c r="S59" s="33"/>
      <c r="T59" s="33"/>
      <c r="U59" s="33"/>
      <c r="V59" s="33"/>
    </row>
    <row r="60" spans="1:22" ht="13.5">
      <c r="A60" s="90">
        <v>7</v>
      </c>
      <c r="B60" s="388" t="s">
        <v>41</v>
      </c>
      <c r="C60" s="60">
        <f t="shared" si="8"/>
        <v>3590</v>
      </c>
      <c r="D60" s="171">
        <f t="shared" si="10"/>
        <v>3135</v>
      </c>
      <c r="E60" s="75">
        <f t="shared" si="9"/>
        <v>86.69403525718425</v>
      </c>
      <c r="F60" s="75">
        <f t="shared" si="11"/>
        <v>114.51355661881976</v>
      </c>
      <c r="G60" s="5"/>
      <c r="H60" s="247">
        <v>1605</v>
      </c>
      <c r="I60" s="282">
        <v>38</v>
      </c>
      <c r="J60" s="186" t="s">
        <v>52</v>
      </c>
      <c r="K60" s="1"/>
      <c r="L60" s="184"/>
      <c r="M60" s="33"/>
      <c r="N60" s="1"/>
      <c r="O60" s="1"/>
      <c r="S60" s="33"/>
      <c r="T60" s="33"/>
      <c r="U60" s="33"/>
      <c r="V60" s="33"/>
    </row>
    <row r="61" spans="1:22" ht="13.5">
      <c r="A61" s="90">
        <v>8</v>
      </c>
      <c r="B61" s="388" t="s">
        <v>3</v>
      </c>
      <c r="C61" s="60">
        <f t="shared" si="8"/>
        <v>3135</v>
      </c>
      <c r="D61" s="171">
        <f t="shared" si="10"/>
        <v>3322</v>
      </c>
      <c r="E61" s="75">
        <f t="shared" si="9"/>
        <v>102.6858827382902</v>
      </c>
      <c r="F61" s="75">
        <f t="shared" si="11"/>
        <v>94.37086092715232</v>
      </c>
      <c r="G61" s="15"/>
      <c r="H61" s="151">
        <v>1047</v>
      </c>
      <c r="I61" s="234">
        <v>31</v>
      </c>
      <c r="J61" s="79" t="s">
        <v>159</v>
      </c>
      <c r="K61" s="70"/>
      <c r="S61" s="33"/>
      <c r="T61" s="33"/>
      <c r="U61" s="33"/>
      <c r="V61" s="33"/>
    </row>
    <row r="62" spans="1:22" ht="13.5">
      <c r="A62" s="90">
        <v>9</v>
      </c>
      <c r="B62" s="388" t="s">
        <v>39</v>
      </c>
      <c r="C62" s="60">
        <f t="shared" si="8"/>
        <v>2772</v>
      </c>
      <c r="D62" s="171">
        <f t="shared" si="10"/>
        <v>820</v>
      </c>
      <c r="E62" s="75">
        <f t="shared" si="9"/>
        <v>148.79227053140096</v>
      </c>
      <c r="F62" s="75">
        <f t="shared" si="11"/>
        <v>338.0487804878049</v>
      </c>
      <c r="G62" s="16"/>
      <c r="H62" s="151">
        <v>952</v>
      </c>
      <c r="I62" s="135">
        <v>14</v>
      </c>
      <c r="J62" s="10" t="s">
        <v>32</v>
      </c>
      <c r="K62" s="70"/>
      <c r="L62" s="1" t="s">
        <v>95</v>
      </c>
      <c r="M62" s="156" t="s">
        <v>101</v>
      </c>
      <c r="N62" s="59" t="s">
        <v>126</v>
      </c>
      <c r="S62" s="33"/>
      <c r="T62" s="33"/>
      <c r="U62" s="33"/>
      <c r="V62" s="33"/>
    </row>
    <row r="63" spans="1:22" ht="14.25" thickBot="1">
      <c r="A63" s="93">
        <v>10</v>
      </c>
      <c r="B63" s="396" t="s">
        <v>33</v>
      </c>
      <c r="C63" s="60">
        <f t="shared" si="8"/>
        <v>2281</v>
      </c>
      <c r="D63" s="276">
        <f t="shared" si="10"/>
        <v>1199</v>
      </c>
      <c r="E63" s="92">
        <f t="shared" si="9"/>
        <v>162.23328591749643</v>
      </c>
      <c r="F63" s="75">
        <f t="shared" si="11"/>
        <v>190.24186822351962</v>
      </c>
      <c r="G63" s="152"/>
      <c r="H63" s="247">
        <v>587</v>
      </c>
      <c r="I63" s="135">
        <v>19</v>
      </c>
      <c r="J63" s="10" t="s">
        <v>36</v>
      </c>
      <c r="K63" s="5">
        <f>SUM(K49)</f>
        <v>26</v>
      </c>
      <c r="L63" s="10" t="s">
        <v>43</v>
      </c>
      <c r="M63" s="157">
        <v>107422</v>
      </c>
      <c r="N63" s="223">
        <f>SUM(H49)</f>
        <v>85267</v>
      </c>
      <c r="O63" s="60"/>
      <c r="S63" s="33"/>
      <c r="T63" s="33"/>
      <c r="U63" s="33"/>
      <c r="V63" s="33"/>
    </row>
    <row r="64" spans="1:22" ht="14.25" thickBot="1">
      <c r="A64" s="94"/>
      <c r="B64" s="95" t="s">
        <v>85</v>
      </c>
      <c r="C64" s="176">
        <f>SUM(H89)</f>
        <v>146747</v>
      </c>
      <c r="D64" s="277">
        <f t="shared" si="10"/>
        <v>153758</v>
      </c>
      <c r="E64" s="92">
        <f t="shared" si="9"/>
        <v>89.63126744562462</v>
      </c>
      <c r="F64" s="99">
        <f t="shared" si="11"/>
        <v>95.44023725594766</v>
      </c>
      <c r="G64" s="98"/>
      <c r="H64" s="399">
        <v>371</v>
      </c>
      <c r="I64" s="135">
        <v>21</v>
      </c>
      <c r="J64" s="10" t="s">
        <v>38</v>
      </c>
      <c r="K64" s="5">
        <f aca="true" t="shared" si="12" ref="K64:K72">SUM(K50)</f>
        <v>34</v>
      </c>
      <c r="L64" s="10" t="s">
        <v>1</v>
      </c>
      <c r="M64" s="157">
        <v>12356</v>
      </c>
      <c r="N64" s="223">
        <f aca="true" t="shared" si="13" ref="N64:N72">SUM(H50)</f>
        <v>13332</v>
      </c>
      <c r="O64" s="60"/>
      <c r="S64" s="33"/>
      <c r="T64" s="33"/>
      <c r="U64" s="33"/>
      <c r="V64" s="33"/>
    </row>
    <row r="65" spans="8:22" ht="13.5">
      <c r="H65" s="147">
        <v>358</v>
      </c>
      <c r="I65" s="135">
        <v>23</v>
      </c>
      <c r="J65" s="10" t="s">
        <v>40</v>
      </c>
      <c r="K65" s="5">
        <f t="shared" si="12"/>
        <v>33</v>
      </c>
      <c r="L65" s="10" t="s">
        <v>0</v>
      </c>
      <c r="M65" s="158">
        <v>7072</v>
      </c>
      <c r="N65" s="223">
        <f t="shared" si="13"/>
        <v>10041</v>
      </c>
      <c r="O65" s="61"/>
      <c r="S65" s="33"/>
      <c r="T65" s="33"/>
      <c r="U65" s="33"/>
      <c r="V65" s="33"/>
    </row>
    <row r="66" spans="8:22" ht="13.5">
      <c r="H66" s="146">
        <v>349</v>
      </c>
      <c r="I66" s="135">
        <v>3</v>
      </c>
      <c r="J66" s="10" t="s">
        <v>22</v>
      </c>
      <c r="K66" s="5">
        <f t="shared" si="12"/>
        <v>25</v>
      </c>
      <c r="L66" s="10" t="s">
        <v>42</v>
      </c>
      <c r="M66" s="158">
        <v>7247</v>
      </c>
      <c r="N66" s="223">
        <f t="shared" si="13"/>
        <v>8632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291</v>
      </c>
      <c r="I67" s="135">
        <v>17</v>
      </c>
      <c r="J67" s="10" t="s">
        <v>34</v>
      </c>
      <c r="K67" s="5">
        <f t="shared" si="12"/>
        <v>13</v>
      </c>
      <c r="L67" s="10" t="s">
        <v>7</v>
      </c>
      <c r="M67" s="158">
        <v>5145</v>
      </c>
      <c r="N67" s="223">
        <f t="shared" si="13"/>
        <v>4956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143</v>
      </c>
      <c r="I68" s="135">
        <v>1</v>
      </c>
      <c r="J68" s="10" t="s">
        <v>4</v>
      </c>
      <c r="K68" s="5">
        <f t="shared" si="12"/>
        <v>36</v>
      </c>
      <c r="L68" s="10" t="s">
        <v>5</v>
      </c>
      <c r="M68" s="158">
        <v>1437</v>
      </c>
      <c r="N68" s="223">
        <f t="shared" si="13"/>
        <v>4947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146">
        <v>53</v>
      </c>
      <c r="I69" s="135">
        <v>37</v>
      </c>
      <c r="J69" s="10" t="s">
        <v>51</v>
      </c>
      <c r="K69" s="5">
        <f t="shared" si="12"/>
        <v>24</v>
      </c>
      <c r="L69" s="10" t="s">
        <v>41</v>
      </c>
      <c r="M69" s="158">
        <v>4141</v>
      </c>
      <c r="N69" s="223">
        <f t="shared" si="13"/>
        <v>3590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6">
        <v>42</v>
      </c>
      <c r="I70" s="135">
        <v>30</v>
      </c>
      <c r="J70" s="10" t="s">
        <v>47</v>
      </c>
      <c r="K70" s="5">
        <f t="shared" si="12"/>
        <v>16</v>
      </c>
      <c r="L70" s="10" t="s">
        <v>3</v>
      </c>
      <c r="M70" s="158">
        <v>3053</v>
      </c>
      <c r="N70" s="223">
        <f t="shared" si="13"/>
        <v>3135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17</v>
      </c>
      <c r="I71" s="135">
        <v>29</v>
      </c>
      <c r="J71" s="10" t="s">
        <v>83</v>
      </c>
      <c r="K71" s="5">
        <f t="shared" si="12"/>
        <v>22</v>
      </c>
      <c r="L71" s="10" t="s">
        <v>39</v>
      </c>
      <c r="M71" s="158">
        <v>1863</v>
      </c>
      <c r="N71" s="223">
        <f t="shared" si="13"/>
        <v>2772</v>
      </c>
      <c r="O71" s="61"/>
      <c r="S71" s="33"/>
      <c r="T71" s="33"/>
      <c r="U71" s="33"/>
      <c r="V71" s="33"/>
    </row>
    <row r="72" spans="2:22" ht="13.5">
      <c r="B72" s="70"/>
      <c r="C72" s="1"/>
      <c r="D72" s="1"/>
      <c r="H72" s="61">
        <v>7</v>
      </c>
      <c r="I72" s="135">
        <v>27</v>
      </c>
      <c r="J72" s="10" t="s">
        <v>44</v>
      </c>
      <c r="K72" s="5">
        <f t="shared" si="12"/>
        <v>15</v>
      </c>
      <c r="L72" s="132" t="s">
        <v>33</v>
      </c>
      <c r="M72" s="158">
        <v>1406</v>
      </c>
      <c r="N72" s="223">
        <f t="shared" si="13"/>
        <v>2281</v>
      </c>
      <c r="O72" s="61"/>
      <c r="S72" s="33"/>
      <c r="T72" s="33"/>
      <c r="U72" s="33"/>
      <c r="V72" s="33"/>
    </row>
    <row r="73" spans="2:22" ht="13.5">
      <c r="B73" s="70"/>
      <c r="C73" s="1"/>
      <c r="D73" s="1"/>
      <c r="H73" s="146">
        <v>3</v>
      </c>
      <c r="I73" s="135">
        <v>11</v>
      </c>
      <c r="J73" s="10" t="s">
        <v>30</v>
      </c>
      <c r="K73" s="60"/>
      <c r="L73" s="10" t="s">
        <v>255</v>
      </c>
      <c r="M73" s="60">
        <v>163723</v>
      </c>
      <c r="N73" s="225">
        <f>SUM(H89)</f>
        <v>146747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0</v>
      </c>
      <c r="I74" s="135">
        <v>2</v>
      </c>
      <c r="J74" s="10" t="s">
        <v>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61">
        <v>0</v>
      </c>
      <c r="I75" s="135">
        <v>4</v>
      </c>
      <c r="J75" s="10" t="s">
        <v>23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146">
        <v>0</v>
      </c>
      <c r="I76" s="135">
        <v>5</v>
      </c>
      <c r="J76" s="10" t="s">
        <v>24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146">
        <v>0</v>
      </c>
      <c r="I77" s="135">
        <v>6</v>
      </c>
      <c r="J77" s="10" t="s">
        <v>25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5">
        <v>7</v>
      </c>
      <c r="J78" s="10" t="s">
        <v>26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5">
        <v>8</v>
      </c>
      <c r="J79" s="10" t="s">
        <v>27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5">
        <v>9</v>
      </c>
      <c r="J80" s="10" t="s">
        <v>28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5">
        <v>10</v>
      </c>
      <c r="J81" s="10" t="s">
        <v>29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146">
        <v>0</v>
      </c>
      <c r="I82" s="135">
        <v>12</v>
      </c>
      <c r="J82" s="10" t="s">
        <v>31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5">
        <v>18</v>
      </c>
      <c r="J83" s="10" t="s">
        <v>35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6">
        <v>0</v>
      </c>
      <c r="I84" s="135">
        <v>20</v>
      </c>
      <c r="J84" s="10" t="s">
        <v>37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146">
        <v>0</v>
      </c>
      <c r="I85" s="135">
        <v>28</v>
      </c>
      <c r="J85" s="10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146">
        <v>0</v>
      </c>
      <c r="I86" s="135">
        <v>32</v>
      </c>
      <c r="J86" s="10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146">
        <v>0</v>
      </c>
      <c r="I87" s="135">
        <v>35</v>
      </c>
      <c r="J87" s="10" t="s">
        <v>50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5">
        <v>39</v>
      </c>
      <c r="J88" s="10" t="s">
        <v>53</v>
      </c>
      <c r="L88" s="66"/>
      <c r="M88" s="33"/>
      <c r="N88" s="33"/>
      <c r="O88" s="33"/>
      <c r="Q88" s="33"/>
    </row>
    <row r="89" spans="8:15" ht="13.5">
      <c r="H89" s="227">
        <f>SUM(H49:H88)</f>
        <v>146747</v>
      </c>
      <c r="I89" s="135"/>
      <c r="J89" s="5"/>
      <c r="L89" s="66"/>
      <c r="M89" s="33"/>
      <c r="N89" s="33"/>
      <c r="O89" s="33"/>
    </row>
    <row r="90" spans="9:16" ht="13.5">
      <c r="I90" s="135"/>
      <c r="J90" s="5"/>
      <c r="L90" s="66"/>
      <c r="M90" s="33"/>
      <c r="N90" s="33"/>
      <c r="O90" s="33"/>
      <c r="P90" s="1"/>
    </row>
    <row r="91" spans="9:16" ht="18.75">
      <c r="I91" s="135"/>
      <c r="J91" s="81"/>
      <c r="L91" s="66"/>
      <c r="M91" s="33"/>
      <c r="N91" s="33"/>
      <c r="O91" s="33"/>
      <c r="P91" s="64"/>
    </row>
    <row r="92" spans="9:16" ht="13.5">
      <c r="I92" s="148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106</v>
      </c>
      <c r="J1" s="177"/>
      <c r="Q1" s="33"/>
      <c r="R1" s="19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160" t="s">
        <v>96</v>
      </c>
      <c r="Q2" s="1"/>
      <c r="R2" s="193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0" t="s">
        <v>256</v>
      </c>
      <c r="I3" s="135"/>
      <c r="J3" s="11" t="s">
        <v>21</v>
      </c>
      <c r="K3" s="5"/>
      <c r="L3" s="297" t="s">
        <v>143</v>
      </c>
      <c r="M3" s="134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60">
        <v>43921</v>
      </c>
      <c r="I4" s="135">
        <v>33</v>
      </c>
      <c r="J4" s="44" t="s">
        <v>0</v>
      </c>
      <c r="K4" s="220">
        <f>SUM(I4)</f>
        <v>33</v>
      </c>
      <c r="L4" s="157">
        <v>66710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6">
        <v>37507</v>
      </c>
      <c r="I5" s="135">
        <v>31</v>
      </c>
      <c r="J5" s="44" t="s">
        <v>102</v>
      </c>
      <c r="K5" s="220">
        <f aca="true" t="shared" si="0" ref="K5:K13">SUM(I5)</f>
        <v>31</v>
      </c>
      <c r="L5" s="157">
        <v>32043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6">
        <v>27712</v>
      </c>
      <c r="I6" s="135">
        <v>40</v>
      </c>
      <c r="J6" s="44" t="s">
        <v>2</v>
      </c>
      <c r="K6" s="220">
        <f t="shared" si="0"/>
        <v>40</v>
      </c>
      <c r="L6" s="157">
        <v>22123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6">
        <v>26200</v>
      </c>
      <c r="I7" s="135">
        <v>3</v>
      </c>
      <c r="J7" s="44" t="s">
        <v>22</v>
      </c>
      <c r="K7" s="220">
        <f t="shared" si="0"/>
        <v>3</v>
      </c>
      <c r="L7" s="157">
        <v>13203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61">
        <v>14689</v>
      </c>
      <c r="I8" s="135">
        <v>13</v>
      </c>
      <c r="J8" s="44" t="s">
        <v>7</v>
      </c>
      <c r="K8" s="220">
        <f t="shared" si="0"/>
        <v>13</v>
      </c>
      <c r="L8" s="157">
        <v>10029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6">
        <v>13478</v>
      </c>
      <c r="I9" s="135">
        <v>34</v>
      </c>
      <c r="J9" s="44" t="s">
        <v>1</v>
      </c>
      <c r="K9" s="220">
        <f t="shared" si="0"/>
        <v>34</v>
      </c>
      <c r="L9" s="157">
        <v>14321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6">
        <v>12435</v>
      </c>
      <c r="I10" s="135">
        <v>16</v>
      </c>
      <c r="J10" s="44" t="s">
        <v>3</v>
      </c>
      <c r="K10" s="220">
        <f t="shared" si="0"/>
        <v>16</v>
      </c>
      <c r="L10" s="157">
        <v>27570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6">
        <v>9676</v>
      </c>
      <c r="I11" s="135">
        <v>2</v>
      </c>
      <c r="J11" s="44" t="s">
        <v>6</v>
      </c>
      <c r="K11" s="220">
        <f t="shared" si="0"/>
        <v>2</v>
      </c>
      <c r="L11" s="157">
        <v>9601</v>
      </c>
      <c r="M11" s="63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6">
        <v>9163</v>
      </c>
      <c r="I12" s="135">
        <v>36</v>
      </c>
      <c r="J12" s="44" t="s">
        <v>5</v>
      </c>
      <c r="K12" s="220">
        <f t="shared" si="0"/>
        <v>36</v>
      </c>
      <c r="L12" s="157">
        <v>11821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51">
        <v>8499</v>
      </c>
      <c r="I13" s="267">
        <v>17</v>
      </c>
      <c r="J13" s="83" t="s">
        <v>34</v>
      </c>
      <c r="K13" s="220">
        <f t="shared" si="0"/>
        <v>17</v>
      </c>
      <c r="L13" s="197">
        <v>9618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61">
        <v>8347</v>
      </c>
      <c r="I14" s="234">
        <v>38</v>
      </c>
      <c r="J14" s="82" t="s">
        <v>52</v>
      </c>
      <c r="K14" s="190" t="s">
        <v>9</v>
      </c>
      <c r="L14" s="198">
        <v>245514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6">
        <v>6023</v>
      </c>
      <c r="I15" s="135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6">
        <v>5621</v>
      </c>
      <c r="I16" s="135">
        <v>9</v>
      </c>
      <c r="J16" s="44" t="s">
        <v>28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6">
        <v>3150</v>
      </c>
      <c r="I17" s="135">
        <v>4</v>
      </c>
      <c r="J17" s="44" t="s">
        <v>23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35">
        <v>2838</v>
      </c>
      <c r="I18" s="135">
        <v>25</v>
      </c>
      <c r="J18" s="44" t="s">
        <v>42</v>
      </c>
      <c r="K18" s="1"/>
      <c r="L18" s="74" t="s">
        <v>97</v>
      </c>
      <c r="M18" t="s">
        <v>101</v>
      </c>
      <c r="N18" s="59" t="s">
        <v>126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7">
        <v>1940</v>
      </c>
      <c r="I19" s="135">
        <v>24</v>
      </c>
      <c r="J19" s="44" t="s">
        <v>41</v>
      </c>
      <c r="K19" s="220">
        <f>SUM(I4)</f>
        <v>33</v>
      </c>
      <c r="L19" s="44" t="s">
        <v>0</v>
      </c>
      <c r="M19" s="283">
        <v>47482</v>
      </c>
      <c r="N19" s="228">
        <f>SUM(H4)</f>
        <v>43921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7" t="s">
        <v>60</v>
      </c>
      <c r="B20" s="88" t="s">
        <v>77</v>
      </c>
      <c r="C20" s="88" t="s">
        <v>146</v>
      </c>
      <c r="D20" s="88" t="s">
        <v>147</v>
      </c>
      <c r="E20" s="88" t="s">
        <v>75</v>
      </c>
      <c r="F20" s="88" t="s">
        <v>74</v>
      </c>
      <c r="G20" s="89" t="s">
        <v>76</v>
      </c>
      <c r="H20" s="146">
        <v>1770</v>
      </c>
      <c r="I20" s="135">
        <v>22</v>
      </c>
      <c r="J20" s="44" t="s">
        <v>39</v>
      </c>
      <c r="K20" s="220">
        <f aca="true" t="shared" si="1" ref="K20:K28">SUM(I5)</f>
        <v>31</v>
      </c>
      <c r="L20" s="44" t="s">
        <v>102</v>
      </c>
      <c r="M20" s="284">
        <v>34225</v>
      </c>
      <c r="N20" s="228">
        <f aca="true" t="shared" si="2" ref="N20:N28">SUM(H5)</f>
        <v>37507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90">
        <v>1</v>
      </c>
      <c r="B21" s="44" t="s">
        <v>0</v>
      </c>
      <c r="C21" s="60">
        <f>SUM(H4)</f>
        <v>43921</v>
      </c>
      <c r="D21" s="9">
        <f>SUM(L4)</f>
        <v>66710</v>
      </c>
      <c r="E21" s="75">
        <f aca="true" t="shared" si="3" ref="E21:E30">SUM(N19/M19*100)</f>
        <v>92.50031590918664</v>
      </c>
      <c r="F21" s="75">
        <f aca="true" t="shared" si="4" ref="F21:F31">SUM(C21/D21*100)</f>
        <v>65.83870484185279</v>
      </c>
      <c r="G21" s="91"/>
      <c r="H21" s="146">
        <v>1576</v>
      </c>
      <c r="I21" s="135">
        <v>39</v>
      </c>
      <c r="J21" s="44" t="s">
        <v>53</v>
      </c>
      <c r="K21" s="220">
        <f t="shared" si="1"/>
        <v>40</v>
      </c>
      <c r="L21" s="44" t="s">
        <v>2</v>
      </c>
      <c r="M21" s="284">
        <v>23766</v>
      </c>
      <c r="N21" s="228">
        <f t="shared" si="2"/>
        <v>27712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90">
        <v>2</v>
      </c>
      <c r="B22" s="44" t="s">
        <v>102</v>
      </c>
      <c r="C22" s="60">
        <f aca="true" t="shared" si="5" ref="C22:C30">SUM(H5)</f>
        <v>37507</v>
      </c>
      <c r="D22" s="9">
        <f aca="true" t="shared" si="6" ref="D22:D30">SUM(L5)</f>
        <v>32043</v>
      </c>
      <c r="E22" s="75">
        <f t="shared" si="3"/>
        <v>109.58948137326516</v>
      </c>
      <c r="F22" s="75">
        <f t="shared" si="4"/>
        <v>117.05208625908934</v>
      </c>
      <c r="G22" s="91"/>
      <c r="H22" s="146">
        <v>929</v>
      </c>
      <c r="I22" s="135">
        <v>12</v>
      </c>
      <c r="J22" s="44" t="s">
        <v>31</v>
      </c>
      <c r="K22" s="220">
        <f t="shared" si="1"/>
        <v>3</v>
      </c>
      <c r="L22" s="44" t="s">
        <v>22</v>
      </c>
      <c r="M22" s="284">
        <v>10731</v>
      </c>
      <c r="N22" s="228">
        <f t="shared" si="2"/>
        <v>26200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90">
        <v>3</v>
      </c>
      <c r="B23" s="44" t="s">
        <v>2</v>
      </c>
      <c r="C23" s="60">
        <f t="shared" si="5"/>
        <v>27712</v>
      </c>
      <c r="D23" s="9">
        <f t="shared" si="6"/>
        <v>22123</v>
      </c>
      <c r="E23" s="75">
        <f t="shared" si="3"/>
        <v>116.60355129176135</v>
      </c>
      <c r="F23" s="75">
        <f t="shared" si="4"/>
        <v>125.26330063734574</v>
      </c>
      <c r="G23" s="91"/>
      <c r="H23" s="146">
        <v>630</v>
      </c>
      <c r="I23" s="135">
        <v>19</v>
      </c>
      <c r="J23" s="44" t="s">
        <v>36</v>
      </c>
      <c r="K23" s="220">
        <f t="shared" si="1"/>
        <v>13</v>
      </c>
      <c r="L23" s="44" t="s">
        <v>7</v>
      </c>
      <c r="M23" s="284">
        <v>14947</v>
      </c>
      <c r="N23" s="228">
        <f t="shared" si="2"/>
        <v>14689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90">
        <v>4</v>
      </c>
      <c r="B24" s="44" t="s">
        <v>22</v>
      </c>
      <c r="C24" s="60">
        <f t="shared" si="5"/>
        <v>26200</v>
      </c>
      <c r="D24" s="9">
        <f t="shared" si="6"/>
        <v>13203</v>
      </c>
      <c r="E24" s="75">
        <f t="shared" si="3"/>
        <v>244.15245550274904</v>
      </c>
      <c r="F24" s="75">
        <f t="shared" si="4"/>
        <v>198.43974854199803</v>
      </c>
      <c r="G24" s="91"/>
      <c r="H24" s="146">
        <v>412</v>
      </c>
      <c r="I24" s="135">
        <v>14</v>
      </c>
      <c r="J24" s="44" t="s">
        <v>32</v>
      </c>
      <c r="K24" s="220">
        <f t="shared" si="1"/>
        <v>34</v>
      </c>
      <c r="L24" s="44" t="s">
        <v>1</v>
      </c>
      <c r="M24" s="284">
        <v>11842</v>
      </c>
      <c r="N24" s="228">
        <f t="shared" si="2"/>
        <v>13478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90">
        <v>5</v>
      </c>
      <c r="B25" s="44" t="s">
        <v>7</v>
      </c>
      <c r="C25" s="60">
        <f t="shared" si="5"/>
        <v>14689</v>
      </c>
      <c r="D25" s="9">
        <f t="shared" si="6"/>
        <v>10029</v>
      </c>
      <c r="E25" s="75">
        <f t="shared" si="3"/>
        <v>98.27390111728106</v>
      </c>
      <c r="F25" s="75">
        <f t="shared" si="4"/>
        <v>146.465250772759</v>
      </c>
      <c r="G25" s="101"/>
      <c r="H25" s="146">
        <v>341</v>
      </c>
      <c r="I25" s="135">
        <v>10</v>
      </c>
      <c r="J25" s="44" t="s">
        <v>29</v>
      </c>
      <c r="K25" s="220">
        <f t="shared" si="1"/>
        <v>16</v>
      </c>
      <c r="L25" s="44" t="s">
        <v>3</v>
      </c>
      <c r="M25" s="284">
        <v>15066</v>
      </c>
      <c r="N25" s="228">
        <f t="shared" si="2"/>
        <v>12435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90">
        <v>6</v>
      </c>
      <c r="B26" s="44" t="s">
        <v>1</v>
      </c>
      <c r="C26" s="60">
        <f t="shared" si="5"/>
        <v>13478</v>
      </c>
      <c r="D26" s="9">
        <f t="shared" si="6"/>
        <v>14321</v>
      </c>
      <c r="E26" s="75">
        <f t="shared" si="3"/>
        <v>113.81523391319035</v>
      </c>
      <c r="F26" s="75">
        <f t="shared" si="4"/>
        <v>94.11353955729348</v>
      </c>
      <c r="G26" s="91"/>
      <c r="H26" s="146">
        <v>171</v>
      </c>
      <c r="I26" s="135">
        <v>1</v>
      </c>
      <c r="J26" s="44" t="s">
        <v>4</v>
      </c>
      <c r="K26" s="220">
        <f t="shared" si="1"/>
        <v>2</v>
      </c>
      <c r="L26" s="44" t="s">
        <v>6</v>
      </c>
      <c r="M26" s="284">
        <v>33660</v>
      </c>
      <c r="N26" s="228">
        <f t="shared" si="2"/>
        <v>9676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90">
        <v>7</v>
      </c>
      <c r="B27" s="44" t="s">
        <v>3</v>
      </c>
      <c r="C27" s="60">
        <f t="shared" si="5"/>
        <v>12435</v>
      </c>
      <c r="D27" s="9">
        <f t="shared" si="6"/>
        <v>27570</v>
      </c>
      <c r="E27" s="75">
        <f t="shared" si="3"/>
        <v>82.536837913182</v>
      </c>
      <c r="F27" s="75">
        <f t="shared" si="4"/>
        <v>45.103373231773666</v>
      </c>
      <c r="G27" s="91"/>
      <c r="H27" s="146">
        <v>169</v>
      </c>
      <c r="I27" s="135">
        <v>21</v>
      </c>
      <c r="J27" s="44" t="s">
        <v>38</v>
      </c>
      <c r="K27" s="220">
        <f t="shared" si="1"/>
        <v>36</v>
      </c>
      <c r="L27" s="44" t="s">
        <v>5</v>
      </c>
      <c r="M27" s="284">
        <v>8476</v>
      </c>
      <c r="N27" s="228">
        <f t="shared" si="2"/>
        <v>9163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90">
        <v>8</v>
      </c>
      <c r="B28" s="44" t="s">
        <v>6</v>
      </c>
      <c r="C28" s="60">
        <f t="shared" si="5"/>
        <v>9676</v>
      </c>
      <c r="D28" s="9">
        <f t="shared" si="6"/>
        <v>9601</v>
      </c>
      <c r="E28" s="75">
        <f t="shared" si="3"/>
        <v>28.746286393345216</v>
      </c>
      <c r="F28" s="75">
        <f t="shared" si="4"/>
        <v>100.78116862826789</v>
      </c>
      <c r="G28" s="102"/>
      <c r="H28" s="146">
        <v>141</v>
      </c>
      <c r="I28" s="135">
        <v>18</v>
      </c>
      <c r="J28" s="44" t="s">
        <v>35</v>
      </c>
      <c r="K28" s="220">
        <f t="shared" si="1"/>
        <v>17</v>
      </c>
      <c r="L28" s="83" t="s">
        <v>34</v>
      </c>
      <c r="M28" s="284">
        <v>9158</v>
      </c>
      <c r="N28" s="228">
        <f t="shared" si="2"/>
        <v>8499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>
      <c r="A29" s="90">
        <v>9</v>
      </c>
      <c r="B29" s="44" t="s">
        <v>5</v>
      </c>
      <c r="C29" s="60">
        <f t="shared" si="5"/>
        <v>9163</v>
      </c>
      <c r="D29" s="9">
        <f t="shared" si="6"/>
        <v>11821</v>
      </c>
      <c r="E29" s="75">
        <f t="shared" si="3"/>
        <v>108.10523831996224</v>
      </c>
      <c r="F29" s="75">
        <f t="shared" si="4"/>
        <v>77.51459267405465</v>
      </c>
      <c r="G29" s="101"/>
      <c r="H29" s="146">
        <v>113</v>
      </c>
      <c r="I29" s="135">
        <v>32</v>
      </c>
      <c r="J29" s="44" t="s">
        <v>49</v>
      </c>
      <c r="K29" s="1"/>
      <c r="L29" t="s">
        <v>98</v>
      </c>
      <c r="M29" s="285">
        <v>240116</v>
      </c>
      <c r="N29" s="229">
        <f>SUM(H44)</f>
        <v>237714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3">
        <v>10</v>
      </c>
      <c r="B30" s="83" t="s">
        <v>34</v>
      </c>
      <c r="C30" s="60">
        <f t="shared" si="5"/>
        <v>8499</v>
      </c>
      <c r="D30" s="9">
        <f t="shared" si="6"/>
        <v>9618</v>
      </c>
      <c r="E30" s="86">
        <f t="shared" si="3"/>
        <v>92.80410569993448</v>
      </c>
      <c r="F30" s="92">
        <f t="shared" si="4"/>
        <v>88.36556456643793</v>
      </c>
      <c r="G30" s="104"/>
      <c r="H30" s="61">
        <v>99</v>
      </c>
      <c r="I30" s="135">
        <v>20</v>
      </c>
      <c r="J30" s="117" t="s">
        <v>37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4"/>
      <c r="B31" s="95" t="s">
        <v>86</v>
      </c>
      <c r="C31" s="96">
        <f>SUM(H44)</f>
        <v>237714</v>
      </c>
      <c r="D31" s="96">
        <f>SUM(L14)</f>
        <v>245514</v>
      </c>
      <c r="E31" s="99">
        <f>SUM(N29/M29*100)</f>
        <v>98.99965016908494</v>
      </c>
      <c r="F31" s="92">
        <f t="shared" si="4"/>
        <v>96.82299176421711</v>
      </c>
      <c r="G31" s="100"/>
      <c r="H31" s="146">
        <v>96</v>
      </c>
      <c r="I31" s="135">
        <v>37</v>
      </c>
      <c r="J31" s="191" t="s">
        <v>51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7">
        <v>36</v>
      </c>
      <c r="I32" s="135">
        <v>11</v>
      </c>
      <c r="J32" s="191" t="s">
        <v>30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6">
        <v>18</v>
      </c>
      <c r="I33" s="135">
        <v>5</v>
      </c>
      <c r="J33" s="191" t="s">
        <v>24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235">
        <v>8</v>
      </c>
      <c r="I34" s="135">
        <v>29</v>
      </c>
      <c r="J34" s="191" t="s">
        <v>82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147">
        <v>5</v>
      </c>
      <c r="I35" s="135">
        <v>15</v>
      </c>
      <c r="J35" s="191" t="s">
        <v>33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6">
        <v>1</v>
      </c>
      <c r="I36" s="135">
        <v>23</v>
      </c>
      <c r="J36" s="191" t="s">
        <v>40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6">
        <v>0</v>
      </c>
      <c r="I37" s="135">
        <v>6</v>
      </c>
      <c r="J37" s="191" t="s">
        <v>25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6">
        <v>0</v>
      </c>
      <c r="I38" s="135">
        <v>7</v>
      </c>
      <c r="J38" s="191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6">
        <v>0</v>
      </c>
      <c r="I39" s="135">
        <v>8</v>
      </c>
      <c r="J39" s="191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6">
        <v>0</v>
      </c>
      <c r="I40" s="135">
        <v>27</v>
      </c>
      <c r="J40" s="191" t="s">
        <v>44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6">
        <v>0</v>
      </c>
      <c r="I41" s="135">
        <v>28</v>
      </c>
      <c r="J41" s="191" t="s">
        <v>45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6">
        <v>0</v>
      </c>
      <c r="I42" s="135">
        <v>30</v>
      </c>
      <c r="J42" s="191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6">
        <v>0</v>
      </c>
      <c r="I43" s="135">
        <v>35</v>
      </c>
      <c r="J43" s="82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230">
        <f>SUM(H4:H43)</f>
        <v>237714</v>
      </c>
      <c r="I44" s="135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9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9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93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249" t="s">
        <v>14</v>
      </c>
      <c r="I48" s="148"/>
      <c r="J48" s="1"/>
      <c r="K48" s="1"/>
      <c r="L48" s="1"/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62" t="s">
        <v>170</v>
      </c>
      <c r="I49" s="135"/>
      <c r="J49" s="11" t="s">
        <v>21</v>
      </c>
      <c r="K49" s="5"/>
      <c r="L49" s="172" t="s">
        <v>143</v>
      </c>
      <c r="M49" s="134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39401</v>
      </c>
      <c r="I50" s="135">
        <v>16</v>
      </c>
      <c r="J50" s="44" t="s">
        <v>3</v>
      </c>
      <c r="K50" s="231">
        <f>SUM(I50)</f>
        <v>16</v>
      </c>
      <c r="L50" s="153">
        <v>78480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146">
        <v>5038</v>
      </c>
      <c r="I51" s="135">
        <v>26</v>
      </c>
      <c r="J51" s="44" t="s">
        <v>43</v>
      </c>
      <c r="K51" s="231">
        <f aca="true" t="shared" si="7" ref="K51:K59">SUM(I51)</f>
        <v>26</v>
      </c>
      <c r="L51" s="153">
        <v>3749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2039</v>
      </c>
      <c r="I52" s="135">
        <v>38</v>
      </c>
      <c r="J52" s="44" t="s">
        <v>52</v>
      </c>
      <c r="K52" s="231">
        <f t="shared" si="7"/>
        <v>38</v>
      </c>
      <c r="L52" s="153">
        <v>1555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7" t="s">
        <v>60</v>
      </c>
      <c r="B53" s="88" t="s">
        <v>77</v>
      </c>
      <c r="C53" s="88" t="s">
        <v>146</v>
      </c>
      <c r="D53" s="88" t="s">
        <v>147</v>
      </c>
      <c r="E53" s="88" t="s">
        <v>75</v>
      </c>
      <c r="F53" s="88" t="s">
        <v>74</v>
      </c>
      <c r="G53" s="89" t="s">
        <v>76</v>
      </c>
      <c r="H53" s="61">
        <v>1986</v>
      </c>
      <c r="I53" s="135">
        <v>40</v>
      </c>
      <c r="J53" s="44" t="s">
        <v>2</v>
      </c>
      <c r="K53" s="231">
        <f t="shared" si="7"/>
        <v>40</v>
      </c>
      <c r="L53" s="153">
        <v>1974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90">
        <v>1</v>
      </c>
      <c r="B54" s="44" t="s">
        <v>3</v>
      </c>
      <c r="C54" s="60">
        <f>SUM(H50)</f>
        <v>39401</v>
      </c>
      <c r="D54" s="171">
        <f>SUM(L50)</f>
        <v>78480</v>
      </c>
      <c r="E54" s="75">
        <f aca="true" t="shared" si="8" ref="E54:E63">SUM(N67/M67*100)</f>
        <v>67.71211053635568</v>
      </c>
      <c r="F54" s="75">
        <f aca="true" t="shared" si="9" ref="F54:F61">SUM(C54/D54*100)</f>
        <v>50.20514780835882</v>
      </c>
      <c r="G54" s="91"/>
      <c r="H54" s="61">
        <v>1410</v>
      </c>
      <c r="I54" s="135">
        <v>36</v>
      </c>
      <c r="J54" s="44" t="s">
        <v>5</v>
      </c>
      <c r="K54" s="231">
        <f t="shared" si="7"/>
        <v>36</v>
      </c>
      <c r="L54" s="153">
        <v>1269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90">
        <v>2</v>
      </c>
      <c r="B55" s="44" t="s">
        <v>43</v>
      </c>
      <c r="C55" s="60">
        <f aca="true" t="shared" si="10" ref="C55:C63">SUM(H51)</f>
        <v>5038</v>
      </c>
      <c r="D55" s="171">
        <f aca="true" t="shared" si="11" ref="D55:D63">SUM(L51)</f>
        <v>3749</v>
      </c>
      <c r="E55" s="75">
        <f t="shared" si="8"/>
        <v>102.21140190708053</v>
      </c>
      <c r="F55" s="75">
        <f t="shared" si="9"/>
        <v>134.38250200053346</v>
      </c>
      <c r="G55" s="91"/>
      <c r="H55" s="146">
        <v>1170</v>
      </c>
      <c r="I55" s="135">
        <v>33</v>
      </c>
      <c r="J55" s="44" t="s">
        <v>0</v>
      </c>
      <c r="K55" s="231">
        <f t="shared" si="7"/>
        <v>33</v>
      </c>
      <c r="L55" s="153">
        <v>1974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90">
        <v>3</v>
      </c>
      <c r="B56" s="44" t="s">
        <v>52</v>
      </c>
      <c r="C56" s="60">
        <f t="shared" si="10"/>
        <v>2039</v>
      </c>
      <c r="D56" s="171">
        <f t="shared" si="11"/>
        <v>1555</v>
      </c>
      <c r="E56" s="75">
        <f t="shared" si="8"/>
        <v>102.87588294651866</v>
      </c>
      <c r="F56" s="75">
        <f t="shared" si="9"/>
        <v>131.12540192926045</v>
      </c>
      <c r="G56" s="91"/>
      <c r="H56" s="61">
        <v>1155</v>
      </c>
      <c r="I56" s="135">
        <v>34</v>
      </c>
      <c r="J56" s="44" t="s">
        <v>1</v>
      </c>
      <c r="K56" s="231">
        <f t="shared" si="7"/>
        <v>34</v>
      </c>
      <c r="L56" s="153">
        <v>1000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90">
        <v>4</v>
      </c>
      <c r="B57" s="44" t="s">
        <v>2</v>
      </c>
      <c r="C57" s="60">
        <f t="shared" si="10"/>
        <v>1986</v>
      </c>
      <c r="D57" s="171">
        <f t="shared" si="11"/>
        <v>1974</v>
      </c>
      <c r="E57" s="75">
        <f t="shared" si="8"/>
        <v>99.49899799599199</v>
      </c>
      <c r="F57" s="75">
        <f t="shared" si="9"/>
        <v>100.6079027355623</v>
      </c>
      <c r="G57" s="91"/>
      <c r="H57" s="61">
        <v>1137</v>
      </c>
      <c r="I57" s="135">
        <v>25</v>
      </c>
      <c r="J57" s="44" t="s">
        <v>42</v>
      </c>
      <c r="K57" s="231">
        <f t="shared" si="7"/>
        <v>25</v>
      </c>
      <c r="L57" s="153">
        <v>952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90">
        <v>5</v>
      </c>
      <c r="B58" s="44" t="s">
        <v>5</v>
      </c>
      <c r="C58" s="60">
        <f t="shared" si="10"/>
        <v>1410</v>
      </c>
      <c r="D58" s="171">
        <f t="shared" si="11"/>
        <v>1269</v>
      </c>
      <c r="E58" s="75">
        <f t="shared" si="8"/>
        <v>83.62989323843416</v>
      </c>
      <c r="F58" s="75">
        <f t="shared" si="9"/>
        <v>111.11111111111111</v>
      </c>
      <c r="G58" s="101"/>
      <c r="H58" s="61">
        <v>587</v>
      </c>
      <c r="I58" s="135">
        <v>19</v>
      </c>
      <c r="J58" s="44" t="s">
        <v>36</v>
      </c>
      <c r="K58" s="231">
        <f t="shared" si="7"/>
        <v>19</v>
      </c>
      <c r="L58" s="153">
        <v>722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90">
        <v>6</v>
      </c>
      <c r="B59" s="44" t="s">
        <v>0</v>
      </c>
      <c r="C59" s="60">
        <f t="shared" si="10"/>
        <v>1170</v>
      </c>
      <c r="D59" s="171">
        <f t="shared" si="11"/>
        <v>1974</v>
      </c>
      <c r="E59" s="75">
        <f t="shared" si="8"/>
        <v>54.44392740809679</v>
      </c>
      <c r="F59" s="75">
        <f t="shared" si="9"/>
        <v>59.27051671732523</v>
      </c>
      <c r="G59" s="91"/>
      <c r="H59" s="268">
        <v>536</v>
      </c>
      <c r="I59" s="267">
        <v>24</v>
      </c>
      <c r="J59" s="83" t="s">
        <v>41</v>
      </c>
      <c r="K59" s="231">
        <f t="shared" si="7"/>
        <v>24</v>
      </c>
      <c r="L59" s="153">
        <v>417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3.5">
      <c r="A60" s="90">
        <v>7</v>
      </c>
      <c r="B60" s="44" t="s">
        <v>1</v>
      </c>
      <c r="C60" s="60">
        <f t="shared" si="10"/>
        <v>1155</v>
      </c>
      <c r="D60" s="171">
        <f t="shared" si="11"/>
        <v>1000</v>
      </c>
      <c r="E60" s="75">
        <f t="shared" si="8"/>
        <v>75.53956834532374</v>
      </c>
      <c r="F60" s="75">
        <f t="shared" si="9"/>
        <v>115.5</v>
      </c>
      <c r="G60" s="91"/>
      <c r="H60" s="61">
        <v>453</v>
      </c>
      <c r="I60" s="234">
        <v>31</v>
      </c>
      <c r="J60" s="82" t="s">
        <v>48</v>
      </c>
      <c r="K60" s="250" t="s">
        <v>9</v>
      </c>
      <c r="L60" s="2">
        <v>94193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90">
        <v>8</v>
      </c>
      <c r="B61" s="44" t="s">
        <v>42</v>
      </c>
      <c r="C61" s="60">
        <f t="shared" si="10"/>
        <v>1137</v>
      </c>
      <c r="D61" s="171">
        <f t="shared" si="11"/>
        <v>952</v>
      </c>
      <c r="E61" s="75">
        <f t="shared" si="8"/>
        <v>99.38811188811188</v>
      </c>
      <c r="F61" s="75">
        <f t="shared" si="9"/>
        <v>119.4327731092437</v>
      </c>
      <c r="G61" s="102"/>
      <c r="H61" s="146">
        <v>245</v>
      </c>
      <c r="I61" s="135">
        <v>21</v>
      </c>
      <c r="J61" s="44" t="s">
        <v>119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90">
        <v>9</v>
      </c>
      <c r="B62" s="44" t="s">
        <v>36</v>
      </c>
      <c r="C62" s="60">
        <f t="shared" si="10"/>
        <v>587</v>
      </c>
      <c r="D62" s="171">
        <f t="shared" si="11"/>
        <v>722</v>
      </c>
      <c r="E62" s="75">
        <f t="shared" si="8"/>
        <v>95.91503267973856</v>
      </c>
      <c r="F62" s="75">
        <f>SUM(C62/D62*100)</f>
        <v>81.30193905817174</v>
      </c>
      <c r="G62" s="101"/>
      <c r="H62" s="61">
        <v>200</v>
      </c>
      <c r="I62" s="135">
        <v>14</v>
      </c>
      <c r="J62" s="44" t="s">
        <v>32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3">
        <v>10</v>
      </c>
      <c r="B63" s="83" t="s">
        <v>41</v>
      </c>
      <c r="C63" s="60">
        <f t="shared" si="10"/>
        <v>536</v>
      </c>
      <c r="D63" s="171">
        <f t="shared" si="11"/>
        <v>417</v>
      </c>
      <c r="E63" s="86">
        <f t="shared" si="8"/>
        <v>84.27672955974843</v>
      </c>
      <c r="F63" s="86">
        <f>SUM(C63/D63*100)</f>
        <v>128.53717026378897</v>
      </c>
      <c r="G63" s="104"/>
      <c r="H63" s="146">
        <v>174</v>
      </c>
      <c r="I63" s="135">
        <v>9</v>
      </c>
      <c r="J63" s="44" t="s">
        <v>28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4"/>
      <c r="B64" s="95" t="s">
        <v>87</v>
      </c>
      <c r="C64" s="96">
        <f>SUM(H90)</f>
        <v>56136</v>
      </c>
      <c r="D64" s="96">
        <f>SUM(L60)</f>
        <v>94193</v>
      </c>
      <c r="E64" s="99">
        <f>SUM(N77/M77*100)</f>
        <v>73.52552096294647</v>
      </c>
      <c r="F64" s="99">
        <f>SUM(C64/D64*100)</f>
        <v>59.59678532375017</v>
      </c>
      <c r="G64" s="100"/>
      <c r="H64" s="62">
        <v>163</v>
      </c>
      <c r="I64" s="135">
        <v>1</v>
      </c>
      <c r="J64" s="44" t="s">
        <v>4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147">
        <v>116</v>
      </c>
      <c r="I65" s="135">
        <v>15</v>
      </c>
      <c r="J65" s="44" t="s">
        <v>33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46">
        <v>114</v>
      </c>
      <c r="I66" s="135">
        <v>12</v>
      </c>
      <c r="J66" s="44" t="s">
        <v>31</v>
      </c>
      <c r="K66" s="1"/>
      <c r="L66" s="74" t="s">
        <v>14</v>
      </c>
      <c r="M66" s="199" t="s">
        <v>114</v>
      </c>
      <c r="N66" s="59" t="s">
        <v>126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100</v>
      </c>
      <c r="I67" s="135">
        <v>13</v>
      </c>
      <c r="J67" s="44" t="s">
        <v>7</v>
      </c>
      <c r="K67" s="5">
        <f>SUM(I50)</f>
        <v>16</v>
      </c>
      <c r="L67" s="44" t="s">
        <v>3</v>
      </c>
      <c r="M67" s="200">
        <v>58189</v>
      </c>
      <c r="N67" s="228">
        <f>SUM(H50)</f>
        <v>39401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146">
        <v>61</v>
      </c>
      <c r="I68" s="135">
        <v>17</v>
      </c>
      <c r="J68" s="44" t="s">
        <v>34</v>
      </c>
      <c r="K68" s="5">
        <f aca="true" t="shared" si="12" ref="K68:K76">SUM(I51)</f>
        <v>26</v>
      </c>
      <c r="L68" s="44" t="s">
        <v>43</v>
      </c>
      <c r="M68" s="201">
        <v>4929</v>
      </c>
      <c r="N68" s="228">
        <f aca="true" t="shared" si="13" ref="N68:N76">SUM(H51)</f>
        <v>5038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50</v>
      </c>
      <c r="I69" s="135">
        <v>4</v>
      </c>
      <c r="J69" s="44" t="s">
        <v>23</v>
      </c>
      <c r="K69" s="5">
        <f t="shared" si="12"/>
        <v>38</v>
      </c>
      <c r="L69" s="44" t="s">
        <v>52</v>
      </c>
      <c r="M69" s="201">
        <v>1982</v>
      </c>
      <c r="N69" s="228">
        <f t="shared" si="13"/>
        <v>2039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1</v>
      </c>
      <c r="I70" s="135">
        <v>23</v>
      </c>
      <c r="J70" s="44" t="s">
        <v>40</v>
      </c>
      <c r="K70" s="5">
        <f t="shared" si="12"/>
        <v>40</v>
      </c>
      <c r="L70" s="44" t="s">
        <v>2</v>
      </c>
      <c r="M70" s="201">
        <v>1996</v>
      </c>
      <c r="N70" s="228">
        <f t="shared" si="13"/>
        <v>1986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5">
        <v>2</v>
      </c>
      <c r="J71" s="44" t="s">
        <v>6</v>
      </c>
      <c r="K71" s="5">
        <f t="shared" si="12"/>
        <v>36</v>
      </c>
      <c r="L71" s="44" t="s">
        <v>5</v>
      </c>
      <c r="M71" s="201">
        <v>1686</v>
      </c>
      <c r="N71" s="228">
        <f t="shared" si="13"/>
        <v>1410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5">
        <v>3</v>
      </c>
      <c r="J72" s="44" t="s">
        <v>22</v>
      </c>
      <c r="K72" s="5">
        <f t="shared" si="12"/>
        <v>33</v>
      </c>
      <c r="L72" s="44" t="s">
        <v>0</v>
      </c>
      <c r="M72" s="201">
        <v>2149</v>
      </c>
      <c r="N72" s="228">
        <f t="shared" si="13"/>
        <v>1170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5">
        <v>5</v>
      </c>
      <c r="J73" s="44" t="s">
        <v>24</v>
      </c>
      <c r="K73" s="5">
        <f t="shared" si="12"/>
        <v>34</v>
      </c>
      <c r="L73" s="44" t="s">
        <v>1</v>
      </c>
      <c r="M73" s="201">
        <v>1529</v>
      </c>
      <c r="N73" s="228">
        <f t="shared" si="13"/>
        <v>1155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5">
        <v>6</v>
      </c>
      <c r="J74" s="44" t="s">
        <v>25</v>
      </c>
      <c r="K74" s="5">
        <f t="shared" si="12"/>
        <v>25</v>
      </c>
      <c r="L74" s="44" t="s">
        <v>42</v>
      </c>
      <c r="M74" s="201">
        <v>1144</v>
      </c>
      <c r="N74" s="228">
        <f t="shared" si="13"/>
        <v>1137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146">
        <v>0</v>
      </c>
      <c r="I75" s="135">
        <v>7</v>
      </c>
      <c r="J75" s="44" t="s">
        <v>26</v>
      </c>
      <c r="K75" s="5">
        <f t="shared" si="12"/>
        <v>19</v>
      </c>
      <c r="L75" s="44" t="s">
        <v>36</v>
      </c>
      <c r="M75" s="201">
        <v>612</v>
      </c>
      <c r="N75" s="228">
        <f t="shared" si="13"/>
        <v>587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146">
        <v>0</v>
      </c>
      <c r="I76" s="135">
        <v>8</v>
      </c>
      <c r="J76" s="44" t="s">
        <v>27</v>
      </c>
      <c r="K76" s="5">
        <f t="shared" si="12"/>
        <v>24</v>
      </c>
      <c r="L76" s="83" t="s">
        <v>41</v>
      </c>
      <c r="M76" s="201">
        <v>636</v>
      </c>
      <c r="N76" s="228">
        <f t="shared" si="13"/>
        <v>536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3.5">
      <c r="H77" s="146">
        <v>0</v>
      </c>
      <c r="I77" s="135">
        <v>10</v>
      </c>
      <c r="J77" s="44" t="s">
        <v>29</v>
      </c>
      <c r="K77" s="1"/>
      <c r="L77" t="s">
        <v>98</v>
      </c>
      <c r="M77" s="200">
        <v>76349</v>
      </c>
      <c r="N77" s="226">
        <f>SUM(H90)</f>
        <v>56136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47">
        <v>0</v>
      </c>
      <c r="I78" s="135">
        <v>11</v>
      </c>
      <c r="J78" s="44" t="s">
        <v>30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5">
        <v>18</v>
      </c>
      <c r="J79" s="44" t="s">
        <v>35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5">
        <v>20</v>
      </c>
      <c r="J80" s="44" t="s">
        <v>37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5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5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5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5">
        <v>29</v>
      </c>
      <c r="J84" s="44" t="s">
        <v>82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5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5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5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5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5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226">
        <f>SUM(H50:H89)</f>
        <v>56136</v>
      </c>
      <c r="I90" s="135"/>
      <c r="J90" s="5" t="s">
        <v>72</v>
      </c>
      <c r="Q90" s="1"/>
      <c r="R90" s="19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9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9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9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9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9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9:30" ht="13.5" customHeight="1">
      <c r="I1" t="s">
        <v>73</v>
      </c>
      <c r="J1" s="64"/>
      <c r="K1" s="1"/>
      <c r="L1" s="65"/>
      <c r="N1" s="65"/>
      <c r="O1" s="66"/>
      <c r="Q1" s="1"/>
      <c r="R1" s="19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203" t="s">
        <v>115</v>
      </c>
      <c r="J2" s="1"/>
      <c r="K2" s="70"/>
      <c r="L2" s="33"/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144</v>
      </c>
      <c r="I3" s="5"/>
      <c r="J3" s="11" t="s">
        <v>21</v>
      </c>
      <c r="K3" s="133"/>
      <c r="L3" s="163" t="s">
        <v>145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7">
        <v>44673</v>
      </c>
      <c r="I4" s="135">
        <v>33</v>
      </c>
      <c r="J4" s="136" t="s">
        <v>0</v>
      </c>
      <c r="K4" s="233">
        <f>SUM(I4)</f>
        <v>33</v>
      </c>
      <c r="L4" s="155">
        <v>64825</v>
      </c>
      <c r="M4" s="168"/>
      <c r="N4" s="159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6">
        <v>18530</v>
      </c>
      <c r="I5" s="135">
        <v>40</v>
      </c>
      <c r="J5" s="136" t="s">
        <v>2</v>
      </c>
      <c r="K5" s="233">
        <f aca="true" t="shared" si="0" ref="K5:K13">SUM(I5)</f>
        <v>40</v>
      </c>
      <c r="L5" s="164">
        <v>28991</v>
      </c>
      <c r="M5" s="168"/>
      <c r="N5" s="159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6">
        <v>15145</v>
      </c>
      <c r="I6" s="135">
        <v>34</v>
      </c>
      <c r="J6" s="136" t="s">
        <v>1</v>
      </c>
      <c r="K6" s="233">
        <f t="shared" si="0"/>
        <v>34</v>
      </c>
      <c r="L6" s="164">
        <v>18566</v>
      </c>
      <c r="M6" s="168"/>
      <c r="N6" s="159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6">
        <v>7684</v>
      </c>
      <c r="I7" s="135">
        <v>24</v>
      </c>
      <c r="J7" s="136" t="s">
        <v>41</v>
      </c>
      <c r="K7" s="233">
        <f t="shared" si="0"/>
        <v>24</v>
      </c>
      <c r="L7" s="164">
        <v>7289</v>
      </c>
      <c r="M7" s="168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6">
        <v>6156</v>
      </c>
      <c r="I8" s="135">
        <v>25</v>
      </c>
      <c r="J8" s="136" t="s">
        <v>42</v>
      </c>
      <c r="K8" s="233">
        <f t="shared" si="0"/>
        <v>25</v>
      </c>
      <c r="L8" s="164">
        <v>6257</v>
      </c>
      <c r="M8" s="168"/>
      <c r="N8" s="159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6">
        <v>4865</v>
      </c>
      <c r="I9" s="135">
        <v>13</v>
      </c>
      <c r="J9" s="136" t="s">
        <v>7</v>
      </c>
      <c r="K9" s="233">
        <f t="shared" si="0"/>
        <v>13</v>
      </c>
      <c r="L9" s="164">
        <v>5055</v>
      </c>
      <c r="M9" s="168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6">
        <v>4196</v>
      </c>
      <c r="I10" s="135">
        <v>14</v>
      </c>
      <c r="J10" s="136" t="s">
        <v>32</v>
      </c>
      <c r="K10" s="233">
        <f t="shared" si="0"/>
        <v>14</v>
      </c>
      <c r="L10" s="164">
        <v>3290</v>
      </c>
      <c r="M10" s="168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6">
        <v>3412</v>
      </c>
      <c r="I11" s="135">
        <v>22</v>
      </c>
      <c r="J11" s="136" t="s">
        <v>39</v>
      </c>
      <c r="K11" s="233">
        <f t="shared" si="0"/>
        <v>22</v>
      </c>
      <c r="L11" s="164">
        <v>2924</v>
      </c>
      <c r="M11" s="168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6">
        <v>3003</v>
      </c>
      <c r="I12" s="135">
        <v>12</v>
      </c>
      <c r="J12" s="136" t="s">
        <v>31</v>
      </c>
      <c r="K12" s="233">
        <f t="shared" si="0"/>
        <v>12</v>
      </c>
      <c r="L12" s="164">
        <v>2003</v>
      </c>
      <c r="M12" s="168"/>
      <c r="O12" s="1"/>
      <c r="Q12" s="1"/>
      <c r="R12" s="66"/>
      <c r="S12" s="33"/>
      <c r="T12" s="33"/>
      <c r="U12" s="149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51">
        <v>1881</v>
      </c>
      <c r="I13" s="267">
        <v>26</v>
      </c>
      <c r="J13" s="278" t="s">
        <v>43</v>
      </c>
      <c r="K13" s="233">
        <f t="shared" si="0"/>
        <v>26</v>
      </c>
      <c r="L13" s="165">
        <v>3379</v>
      </c>
      <c r="M13" s="169"/>
      <c r="N13" s="170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>
      <c r="H14" s="146">
        <v>1314</v>
      </c>
      <c r="I14" s="234">
        <v>9</v>
      </c>
      <c r="J14" s="279" t="s">
        <v>28</v>
      </c>
      <c r="K14" s="70" t="s">
        <v>9</v>
      </c>
      <c r="L14" s="33">
        <v>155101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6">
        <v>1033</v>
      </c>
      <c r="I15" s="135">
        <v>17</v>
      </c>
      <c r="J15" s="136" t="s">
        <v>34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6">
        <v>921</v>
      </c>
      <c r="I16" s="135">
        <v>21</v>
      </c>
      <c r="J16" s="136" t="s">
        <v>38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6">
        <v>877</v>
      </c>
      <c r="I17" s="135">
        <v>31</v>
      </c>
      <c r="J17" s="136" t="s">
        <v>48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35">
        <v>625</v>
      </c>
      <c r="I18" s="135">
        <v>36</v>
      </c>
      <c r="J18" s="136" t="s">
        <v>5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7">
        <v>530</v>
      </c>
      <c r="I19" s="135">
        <v>16</v>
      </c>
      <c r="J19" s="136" t="s">
        <v>3</v>
      </c>
      <c r="K19" s="1"/>
      <c r="L19" s="74" t="s">
        <v>115</v>
      </c>
      <c r="M19" s="156" t="s">
        <v>101</v>
      </c>
      <c r="N19" s="59" t="s">
        <v>126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6">
        <v>367</v>
      </c>
      <c r="I20" s="135">
        <v>39</v>
      </c>
      <c r="J20" s="136" t="s">
        <v>53</v>
      </c>
      <c r="K20" s="233">
        <f>SUM(I4)</f>
        <v>33</v>
      </c>
      <c r="L20" s="136" t="s">
        <v>0</v>
      </c>
      <c r="M20" s="157">
        <v>40556</v>
      </c>
      <c r="N20" s="223">
        <f>SUM(H4)</f>
        <v>44673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7" t="s">
        <v>60</v>
      </c>
      <c r="B21" s="88" t="s">
        <v>77</v>
      </c>
      <c r="C21" s="88" t="s">
        <v>146</v>
      </c>
      <c r="D21" s="88" t="s">
        <v>147</v>
      </c>
      <c r="E21" s="88" t="s">
        <v>75</v>
      </c>
      <c r="F21" s="88" t="s">
        <v>74</v>
      </c>
      <c r="G21" s="89" t="s">
        <v>76</v>
      </c>
      <c r="H21" s="146">
        <v>366</v>
      </c>
      <c r="I21" s="135">
        <v>6</v>
      </c>
      <c r="J21" s="136" t="s">
        <v>25</v>
      </c>
      <c r="K21" s="233">
        <f aca="true" t="shared" si="1" ref="K21:K29">SUM(I5)</f>
        <v>40</v>
      </c>
      <c r="L21" s="136" t="s">
        <v>2</v>
      </c>
      <c r="M21" s="158">
        <v>19763</v>
      </c>
      <c r="N21" s="223">
        <f aca="true" t="shared" si="2" ref="N21:N29">SUM(H5)</f>
        <v>18530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90">
        <v>1</v>
      </c>
      <c r="B22" s="389" t="s">
        <v>0</v>
      </c>
      <c r="C22" s="60">
        <f>SUM(H4)</f>
        <v>44673</v>
      </c>
      <c r="D22" s="171">
        <f>SUM(L4)</f>
        <v>64825</v>
      </c>
      <c r="E22" s="84">
        <f aca="true" t="shared" si="3" ref="E22:E31">SUM(N20/M20*100)</f>
        <v>110.15139560114409</v>
      </c>
      <c r="F22" s="75">
        <f aca="true" t="shared" si="4" ref="F22:F32">SUM(C22/D22*100)</f>
        <v>68.91322792132665</v>
      </c>
      <c r="G22" s="91"/>
      <c r="H22" s="146">
        <v>313</v>
      </c>
      <c r="I22" s="135">
        <v>38</v>
      </c>
      <c r="J22" s="136" t="s">
        <v>52</v>
      </c>
      <c r="K22" s="233">
        <f t="shared" si="1"/>
        <v>34</v>
      </c>
      <c r="L22" s="136" t="s">
        <v>1</v>
      </c>
      <c r="M22" s="158">
        <v>21233</v>
      </c>
      <c r="N22" s="223">
        <f t="shared" si="2"/>
        <v>15145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90">
        <v>2</v>
      </c>
      <c r="B23" s="389" t="s">
        <v>2</v>
      </c>
      <c r="C23" s="60">
        <f aca="true" t="shared" si="5" ref="C23:C31">SUM(H5)</f>
        <v>18530</v>
      </c>
      <c r="D23" s="171">
        <f aca="true" t="shared" si="6" ref="D23:D31">SUM(L5)</f>
        <v>28991</v>
      </c>
      <c r="E23" s="84">
        <f t="shared" si="3"/>
        <v>93.76106866366443</v>
      </c>
      <c r="F23" s="75">
        <f t="shared" si="4"/>
        <v>63.91638784450346</v>
      </c>
      <c r="G23" s="91"/>
      <c r="H23" s="146">
        <v>266</v>
      </c>
      <c r="I23" s="135">
        <v>15</v>
      </c>
      <c r="J23" s="136" t="s">
        <v>33</v>
      </c>
      <c r="K23" s="233">
        <f t="shared" si="1"/>
        <v>24</v>
      </c>
      <c r="L23" s="136" t="s">
        <v>41</v>
      </c>
      <c r="M23" s="158">
        <v>5494</v>
      </c>
      <c r="N23" s="223">
        <f t="shared" si="2"/>
        <v>7684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90">
        <v>3</v>
      </c>
      <c r="B24" s="389" t="s">
        <v>1</v>
      </c>
      <c r="C24" s="60">
        <f t="shared" si="5"/>
        <v>15145</v>
      </c>
      <c r="D24" s="171">
        <f t="shared" si="6"/>
        <v>18566</v>
      </c>
      <c r="E24" s="84">
        <f t="shared" si="3"/>
        <v>71.32765035557857</v>
      </c>
      <c r="F24" s="75">
        <f t="shared" si="4"/>
        <v>81.5738446622859</v>
      </c>
      <c r="G24" s="91"/>
      <c r="H24" s="146">
        <v>224</v>
      </c>
      <c r="I24" s="135">
        <v>20</v>
      </c>
      <c r="J24" s="136" t="s">
        <v>37</v>
      </c>
      <c r="K24" s="233">
        <f t="shared" si="1"/>
        <v>25</v>
      </c>
      <c r="L24" s="136" t="s">
        <v>42</v>
      </c>
      <c r="M24" s="158">
        <v>7285</v>
      </c>
      <c r="N24" s="223">
        <f t="shared" si="2"/>
        <v>6156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90">
        <v>4</v>
      </c>
      <c r="B25" s="389" t="s">
        <v>41</v>
      </c>
      <c r="C25" s="60">
        <f t="shared" si="5"/>
        <v>7684</v>
      </c>
      <c r="D25" s="171">
        <f t="shared" si="6"/>
        <v>7289</v>
      </c>
      <c r="E25" s="84">
        <f t="shared" si="3"/>
        <v>139.86166727338914</v>
      </c>
      <c r="F25" s="75">
        <f t="shared" si="4"/>
        <v>105.41912470846482</v>
      </c>
      <c r="G25" s="91"/>
      <c r="H25" s="146">
        <v>145</v>
      </c>
      <c r="I25" s="135">
        <v>29</v>
      </c>
      <c r="J25" s="136" t="s">
        <v>81</v>
      </c>
      <c r="K25" s="233">
        <f t="shared" si="1"/>
        <v>13</v>
      </c>
      <c r="L25" s="136" t="s">
        <v>7</v>
      </c>
      <c r="M25" s="158">
        <v>7634</v>
      </c>
      <c r="N25" s="223">
        <f t="shared" si="2"/>
        <v>4865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90">
        <v>5</v>
      </c>
      <c r="B26" s="389" t="s">
        <v>42</v>
      </c>
      <c r="C26" s="60">
        <f t="shared" si="5"/>
        <v>6156</v>
      </c>
      <c r="D26" s="171">
        <f t="shared" si="6"/>
        <v>6257</v>
      </c>
      <c r="E26" s="84">
        <f t="shared" si="3"/>
        <v>84.50240219629376</v>
      </c>
      <c r="F26" s="75">
        <f t="shared" si="4"/>
        <v>98.38580789515743</v>
      </c>
      <c r="G26" s="101"/>
      <c r="H26" s="146">
        <v>138</v>
      </c>
      <c r="I26" s="135">
        <v>32</v>
      </c>
      <c r="J26" s="136" t="s">
        <v>49</v>
      </c>
      <c r="K26" s="233">
        <f t="shared" si="1"/>
        <v>14</v>
      </c>
      <c r="L26" s="136" t="s">
        <v>32</v>
      </c>
      <c r="M26" s="158">
        <v>3324</v>
      </c>
      <c r="N26" s="223">
        <f t="shared" si="2"/>
        <v>4196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90">
        <v>6</v>
      </c>
      <c r="B27" s="389" t="s">
        <v>7</v>
      </c>
      <c r="C27" s="60">
        <f t="shared" si="5"/>
        <v>4865</v>
      </c>
      <c r="D27" s="171">
        <f t="shared" si="6"/>
        <v>5055</v>
      </c>
      <c r="E27" s="84">
        <f t="shared" si="3"/>
        <v>63.728058684831026</v>
      </c>
      <c r="F27" s="75">
        <f t="shared" si="4"/>
        <v>96.24134520276954</v>
      </c>
      <c r="G27" s="105"/>
      <c r="H27" s="146">
        <v>122</v>
      </c>
      <c r="I27" s="135">
        <v>18</v>
      </c>
      <c r="J27" s="136" t="s">
        <v>35</v>
      </c>
      <c r="K27" s="233">
        <f t="shared" si="1"/>
        <v>22</v>
      </c>
      <c r="L27" s="136" t="s">
        <v>39</v>
      </c>
      <c r="M27" s="158">
        <v>2259</v>
      </c>
      <c r="N27" s="223">
        <f t="shared" si="2"/>
        <v>3412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90">
        <v>7</v>
      </c>
      <c r="B28" s="389" t="s">
        <v>32</v>
      </c>
      <c r="C28" s="60">
        <f t="shared" si="5"/>
        <v>4196</v>
      </c>
      <c r="D28" s="171">
        <f t="shared" si="6"/>
        <v>3290</v>
      </c>
      <c r="E28" s="84">
        <f t="shared" si="3"/>
        <v>126.23345367027679</v>
      </c>
      <c r="F28" s="75">
        <f t="shared" si="4"/>
        <v>127.53799392097265</v>
      </c>
      <c r="G28" s="91"/>
      <c r="H28" s="146">
        <v>86</v>
      </c>
      <c r="I28" s="135">
        <v>1</v>
      </c>
      <c r="J28" s="136" t="s">
        <v>4</v>
      </c>
      <c r="K28" s="233">
        <f t="shared" si="1"/>
        <v>12</v>
      </c>
      <c r="L28" s="136" t="s">
        <v>31</v>
      </c>
      <c r="M28" s="158">
        <v>1999</v>
      </c>
      <c r="N28" s="223">
        <f t="shared" si="2"/>
        <v>3003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90">
        <v>8</v>
      </c>
      <c r="B29" s="389" t="s">
        <v>39</v>
      </c>
      <c r="C29" s="60">
        <f t="shared" si="5"/>
        <v>3412</v>
      </c>
      <c r="D29" s="171">
        <f t="shared" si="6"/>
        <v>2924</v>
      </c>
      <c r="E29" s="84">
        <f t="shared" si="3"/>
        <v>151.04028331119966</v>
      </c>
      <c r="F29" s="75">
        <f t="shared" si="4"/>
        <v>116.68946648426812</v>
      </c>
      <c r="G29" s="102"/>
      <c r="H29" s="146">
        <v>54</v>
      </c>
      <c r="I29" s="135">
        <v>11</v>
      </c>
      <c r="J29" s="136" t="s">
        <v>30</v>
      </c>
      <c r="K29" s="233">
        <f t="shared" si="1"/>
        <v>26</v>
      </c>
      <c r="L29" s="278" t="s">
        <v>43</v>
      </c>
      <c r="M29" s="167">
        <v>2586</v>
      </c>
      <c r="N29" s="223">
        <f t="shared" si="2"/>
        <v>1881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>
      <c r="A30" s="90">
        <v>9</v>
      </c>
      <c r="B30" s="389" t="s">
        <v>31</v>
      </c>
      <c r="C30" s="60">
        <f t="shared" si="5"/>
        <v>3003</v>
      </c>
      <c r="D30" s="171">
        <f t="shared" si="6"/>
        <v>2003</v>
      </c>
      <c r="E30" s="84">
        <f t="shared" si="3"/>
        <v>150.22511255627813</v>
      </c>
      <c r="F30" s="75">
        <f t="shared" si="4"/>
        <v>149.92511233150273</v>
      </c>
      <c r="G30" s="101"/>
      <c r="H30" s="146">
        <v>17</v>
      </c>
      <c r="I30" s="135">
        <v>4</v>
      </c>
      <c r="J30" s="136" t="s">
        <v>23</v>
      </c>
      <c r="K30" s="1"/>
      <c r="L30" t="s">
        <v>98</v>
      </c>
      <c r="M30" s="69">
        <v>122305</v>
      </c>
      <c r="N30" s="232">
        <f>SUM(H44)</f>
        <v>116946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3">
        <v>10</v>
      </c>
      <c r="B31" s="400" t="s">
        <v>43</v>
      </c>
      <c r="C31" s="60">
        <f t="shared" si="5"/>
        <v>1881</v>
      </c>
      <c r="D31" s="171">
        <f t="shared" si="6"/>
        <v>3379</v>
      </c>
      <c r="E31" s="85">
        <f t="shared" si="3"/>
        <v>72.73781902552204</v>
      </c>
      <c r="F31" s="92">
        <f t="shared" si="4"/>
        <v>55.66735720627405</v>
      </c>
      <c r="G31" s="104"/>
      <c r="H31" s="146">
        <v>3</v>
      </c>
      <c r="I31" s="135">
        <v>23</v>
      </c>
      <c r="J31" s="136" t="s">
        <v>40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4"/>
      <c r="B32" s="95" t="s">
        <v>87</v>
      </c>
      <c r="C32" s="96">
        <f>SUM(H44)</f>
        <v>116946</v>
      </c>
      <c r="D32" s="96">
        <f>SUM(L14)</f>
        <v>155101</v>
      </c>
      <c r="E32" s="97">
        <f>SUM(N30/M30*100)</f>
        <v>95.6183312211275</v>
      </c>
      <c r="F32" s="92">
        <f t="shared" si="4"/>
        <v>75.39990070986002</v>
      </c>
      <c r="G32" s="100"/>
      <c r="H32" s="147">
        <v>0</v>
      </c>
      <c r="I32" s="135">
        <v>2</v>
      </c>
      <c r="J32" s="136" t="s">
        <v>6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6">
        <v>0</v>
      </c>
      <c r="I33" s="135">
        <v>3</v>
      </c>
      <c r="J33" s="136" t="s">
        <v>22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35">
        <v>0</v>
      </c>
      <c r="I34" s="135">
        <v>5</v>
      </c>
      <c r="J34" s="136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7">
        <v>0</v>
      </c>
      <c r="I35" s="135">
        <v>7</v>
      </c>
      <c r="J35" s="136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6">
        <v>0</v>
      </c>
      <c r="I36" s="135">
        <v>8</v>
      </c>
      <c r="J36" s="136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6">
        <v>0</v>
      </c>
      <c r="I37" s="135">
        <v>10</v>
      </c>
      <c r="J37" s="136" t="s">
        <v>29</v>
      </c>
      <c r="K37" s="63"/>
      <c r="L37" s="33"/>
      <c r="Q37" s="1"/>
      <c r="R37" s="66"/>
      <c r="S37" s="33"/>
      <c r="T37" s="33"/>
      <c r="U37" s="33"/>
      <c r="V37" s="149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6">
        <v>0</v>
      </c>
      <c r="I38" s="135">
        <v>19</v>
      </c>
      <c r="J38" s="136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6">
        <v>0</v>
      </c>
      <c r="I39" s="135">
        <v>27</v>
      </c>
      <c r="J39" s="136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6">
        <v>0</v>
      </c>
      <c r="I40" s="135">
        <v>28</v>
      </c>
      <c r="J40" s="136" t="s">
        <v>45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6">
        <v>0</v>
      </c>
      <c r="I41" s="135">
        <v>30</v>
      </c>
      <c r="J41" s="136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6">
        <v>0</v>
      </c>
      <c r="I42" s="135">
        <v>35</v>
      </c>
      <c r="J42" s="136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6">
        <v>0</v>
      </c>
      <c r="I43" s="135">
        <v>37</v>
      </c>
      <c r="J43" s="136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226">
        <f>SUM(H4:H43)</f>
        <v>116946</v>
      </c>
      <c r="I44" s="5"/>
      <c r="J44" s="10" t="s">
        <v>72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9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8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161" t="s">
        <v>99</v>
      </c>
      <c r="J48" s="1"/>
      <c r="K48" s="70"/>
      <c r="L48" s="33"/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148</v>
      </c>
      <c r="I49" s="5"/>
      <c r="J49" s="11" t="s">
        <v>21</v>
      </c>
      <c r="K49" s="172"/>
      <c r="L49" s="162" t="s">
        <v>149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7">
        <v>28769</v>
      </c>
      <c r="I50" s="135">
        <v>16</v>
      </c>
      <c r="J50" s="10" t="s">
        <v>3</v>
      </c>
      <c r="K50" s="236">
        <f>SUM(I50)</f>
        <v>16</v>
      </c>
      <c r="L50" s="153">
        <v>27606</v>
      </c>
      <c r="M50" s="129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6">
        <v>28627</v>
      </c>
      <c r="I51" s="135">
        <v>26</v>
      </c>
      <c r="J51" s="10" t="s">
        <v>43</v>
      </c>
      <c r="K51" s="236">
        <f aca="true" t="shared" si="7" ref="K51:K59">SUM(I51)</f>
        <v>26</v>
      </c>
      <c r="L51" s="166">
        <v>27645</v>
      </c>
      <c r="M51" s="129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6">
        <v>16080</v>
      </c>
      <c r="I52" s="135">
        <v>17</v>
      </c>
      <c r="J52" s="10" t="s">
        <v>34</v>
      </c>
      <c r="K52" s="236">
        <f t="shared" si="7"/>
        <v>17</v>
      </c>
      <c r="L52" s="166">
        <v>15239</v>
      </c>
      <c r="M52" s="129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6">
        <v>15937</v>
      </c>
      <c r="I53" s="135">
        <v>33</v>
      </c>
      <c r="J53" s="10" t="s">
        <v>0</v>
      </c>
      <c r="K53" s="236">
        <f t="shared" si="7"/>
        <v>33</v>
      </c>
      <c r="L53" s="166">
        <v>15387</v>
      </c>
      <c r="M53" s="129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7" t="s">
        <v>60</v>
      </c>
      <c r="B54" s="88" t="s">
        <v>77</v>
      </c>
      <c r="C54" s="88" t="s">
        <v>146</v>
      </c>
      <c r="D54" s="88" t="s">
        <v>147</v>
      </c>
      <c r="E54" s="88" t="s">
        <v>75</v>
      </c>
      <c r="F54" s="88" t="s">
        <v>74</v>
      </c>
      <c r="G54" s="89" t="s">
        <v>76</v>
      </c>
      <c r="H54" s="146">
        <v>11347</v>
      </c>
      <c r="I54" s="135">
        <v>36</v>
      </c>
      <c r="J54" s="10" t="s">
        <v>5</v>
      </c>
      <c r="K54" s="236">
        <f t="shared" si="7"/>
        <v>36</v>
      </c>
      <c r="L54" s="166">
        <v>11344</v>
      </c>
      <c r="M54" s="129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90">
        <v>1</v>
      </c>
      <c r="B55" s="388" t="s">
        <v>3</v>
      </c>
      <c r="C55" s="60">
        <f>SUM(H50)</f>
        <v>28769</v>
      </c>
      <c r="D55" s="9">
        <f>SUM(L50)</f>
        <v>27606</v>
      </c>
      <c r="E55" s="75">
        <f>SUM(N66/M66*100)</f>
        <v>102.03220314938288</v>
      </c>
      <c r="F55" s="75">
        <f aca="true" t="shared" si="8" ref="F55:F65">SUM(C55/D55*100)</f>
        <v>104.21285227849017</v>
      </c>
      <c r="G55" s="91"/>
      <c r="H55" s="146">
        <v>10404</v>
      </c>
      <c r="I55" s="135">
        <v>38</v>
      </c>
      <c r="J55" s="10" t="s">
        <v>52</v>
      </c>
      <c r="K55" s="236">
        <f t="shared" si="7"/>
        <v>38</v>
      </c>
      <c r="L55" s="166">
        <v>6124</v>
      </c>
      <c r="M55" s="129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90">
        <v>2</v>
      </c>
      <c r="B56" s="388" t="s">
        <v>43</v>
      </c>
      <c r="C56" s="60">
        <f aca="true" t="shared" si="9" ref="C56:C64">SUM(H51)</f>
        <v>28627</v>
      </c>
      <c r="D56" s="9">
        <f aca="true" t="shared" si="10" ref="D56:D64">SUM(L51)</f>
        <v>27645</v>
      </c>
      <c r="E56" s="75">
        <f aca="true" t="shared" si="11" ref="E56:E65">SUM(N67/M67*100)</f>
        <v>108.78172974616203</v>
      </c>
      <c r="F56" s="75">
        <f t="shared" si="8"/>
        <v>103.5521794176162</v>
      </c>
      <c r="G56" s="91"/>
      <c r="H56" s="146">
        <v>9326</v>
      </c>
      <c r="I56" s="135">
        <v>40</v>
      </c>
      <c r="J56" s="10" t="s">
        <v>2</v>
      </c>
      <c r="K56" s="236">
        <f t="shared" si="7"/>
        <v>40</v>
      </c>
      <c r="L56" s="166">
        <v>6883</v>
      </c>
      <c r="M56" s="129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90">
        <v>3</v>
      </c>
      <c r="B57" s="388" t="s">
        <v>34</v>
      </c>
      <c r="C57" s="60">
        <f t="shared" si="9"/>
        <v>16080</v>
      </c>
      <c r="D57" s="9">
        <f t="shared" si="10"/>
        <v>15239</v>
      </c>
      <c r="E57" s="75">
        <f t="shared" si="11"/>
        <v>95.37366548042705</v>
      </c>
      <c r="F57" s="75">
        <f t="shared" si="8"/>
        <v>105.51873482511975</v>
      </c>
      <c r="G57" s="91"/>
      <c r="H57" s="146">
        <v>8351</v>
      </c>
      <c r="I57" s="135">
        <v>24</v>
      </c>
      <c r="J57" s="10" t="s">
        <v>41</v>
      </c>
      <c r="K57" s="236">
        <f t="shared" si="7"/>
        <v>24</v>
      </c>
      <c r="L57" s="166">
        <v>7738</v>
      </c>
      <c r="M57" s="129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90">
        <v>4</v>
      </c>
      <c r="B58" s="388" t="s">
        <v>0</v>
      </c>
      <c r="C58" s="60">
        <f t="shared" si="9"/>
        <v>15937</v>
      </c>
      <c r="D58" s="9">
        <f t="shared" si="10"/>
        <v>15387</v>
      </c>
      <c r="E58" s="75">
        <f t="shared" si="11"/>
        <v>67.95582466314174</v>
      </c>
      <c r="F58" s="75">
        <f t="shared" si="8"/>
        <v>103.57444596087606</v>
      </c>
      <c r="G58" s="91"/>
      <c r="H58" s="280">
        <v>4409</v>
      </c>
      <c r="I58" s="275">
        <v>37</v>
      </c>
      <c r="J58" s="132" t="s">
        <v>51</v>
      </c>
      <c r="K58" s="236">
        <f t="shared" si="7"/>
        <v>37</v>
      </c>
      <c r="L58" s="166">
        <v>3891</v>
      </c>
      <c r="M58" s="129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90">
        <v>5</v>
      </c>
      <c r="B59" s="388" t="s">
        <v>5</v>
      </c>
      <c r="C59" s="60">
        <f t="shared" si="9"/>
        <v>11347</v>
      </c>
      <c r="D59" s="9">
        <f t="shared" si="10"/>
        <v>11344</v>
      </c>
      <c r="E59" s="75">
        <f t="shared" si="11"/>
        <v>103.99596737237651</v>
      </c>
      <c r="F59" s="75">
        <f t="shared" si="8"/>
        <v>100.02644569816643</v>
      </c>
      <c r="G59" s="101"/>
      <c r="H59" s="268">
        <v>4143</v>
      </c>
      <c r="I59" s="267">
        <v>30</v>
      </c>
      <c r="J59" s="80" t="s">
        <v>117</v>
      </c>
      <c r="K59" s="236">
        <f t="shared" si="7"/>
        <v>30</v>
      </c>
      <c r="L59" s="187">
        <v>4130</v>
      </c>
      <c r="M59" s="129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90">
        <v>6</v>
      </c>
      <c r="B60" s="388" t="s">
        <v>52</v>
      </c>
      <c r="C60" s="60">
        <f t="shared" si="9"/>
        <v>10404</v>
      </c>
      <c r="D60" s="9">
        <f t="shared" si="10"/>
        <v>6124</v>
      </c>
      <c r="E60" s="75">
        <f t="shared" si="11"/>
        <v>98.56006062902615</v>
      </c>
      <c r="F60" s="75">
        <f t="shared" si="8"/>
        <v>169.88896146309602</v>
      </c>
      <c r="G60" s="91"/>
      <c r="H60" s="146">
        <v>3964</v>
      </c>
      <c r="I60" s="234">
        <v>14</v>
      </c>
      <c r="J60" s="79" t="s">
        <v>32</v>
      </c>
      <c r="K60" s="133" t="s">
        <v>9</v>
      </c>
      <c r="L60" s="60">
        <v>143652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90">
        <v>7</v>
      </c>
      <c r="B61" s="388" t="s">
        <v>2</v>
      </c>
      <c r="C61" s="60">
        <f t="shared" si="9"/>
        <v>9326</v>
      </c>
      <c r="D61" s="9">
        <f t="shared" si="10"/>
        <v>6883</v>
      </c>
      <c r="E61" s="75">
        <f t="shared" si="11"/>
        <v>97.86966103473607</v>
      </c>
      <c r="F61" s="75">
        <f t="shared" si="8"/>
        <v>135.49324422490196</v>
      </c>
      <c r="G61" s="91"/>
      <c r="H61" s="146">
        <v>2555</v>
      </c>
      <c r="I61" s="5">
        <v>15</v>
      </c>
      <c r="J61" s="10" t="s">
        <v>33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90">
        <v>8</v>
      </c>
      <c r="B62" s="388" t="s">
        <v>41</v>
      </c>
      <c r="C62" s="60">
        <f t="shared" si="9"/>
        <v>8351</v>
      </c>
      <c r="D62" s="9">
        <f t="shared" si="10"/>
        <v>7738</v>
      </c>
      <c r="E62" s="75">
        <f t="shared" si="11"/>
        <v>89.88268216553654</v>
      </c>
      <c r="F62" s="75">
        <f t="shared" si="8"/>
        <v>107.92194365469115</v>
      </c>
      <c r="G62" s="102"/>
      <c r="H62" s="146">
        <v>2162</v>
      </c>
      <c r="I62" s="135">
        <v>35</v>
      </c>
      <c r="J62" s="10" t="s">
        <v>50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90">
        <v>9</v>
      </c>
      <c r="B63" s="396" t="s">
        <v>51</v>
      </c>
      <c r="C63" s="60">
        <f t="shared" si="9"/>
        <v>4409</v>
      </c>
      <c r="D63" s="9">
        <f t="shared" si="10"/>
        <v>3891</v>
      </c>
      <c r="E63" s="75">
        <f t="shared" si="11"/>
        <v>90.32985044048351</v>
      </c>
      <c r="F63" s="75">
        <f t="shared" si="8"/>
        <v>113.31277306604986</v>
      </c>
      <c r="G63" s="101"/>
      <c r="H63" s="146">
        <v>1300</v>
      </c>
      <c r="I63" s="135">
        <v>34</v>
      </c>
      <c r="J63" s="10" t="s">
        <v>1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3">
        <v>10</v>
      </c>
      <c r="B64" s="398" t="s">
        <v>257</v>
      </c>
      <c r="C64" s="60">
        <f t="shared" si="9"/>
        <v>4143</v>
      </c>
      <c r="D64" s="9">
        <f t="shared" si="10"/>
        <v>4130</v>
      </c>
      <c r="E64" s="86">
        <f t="shared" si="11"/>
        <v>99.23353293413174</v>
      </c>
      <c r="F64" s="86">
        <f t="shared" si="8"/>
        <v>100.31476997578692</v>
      </c>
      <c r="G64" s="104"/>
      <c r="H64" s="235">
        <v>1215</v>
      </c>
      <c r="I64" s="135">
        <v>29</v>
      </c>
      <c r="J64" s="10" t="s">
        <v>81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4"/>
      <c r="B65" s="95" t="s">
        <v>84</v>
      </c>
      <c r="C65" s="96">
        <f>SUM(H90)</f>
        <v>152401</v>
      </c>
      <c r="D65" s="96">
        <f>SUM(L60)</f>
        <v>143652</v>
      </c>
      <c r="E65" s="99">
        <f t="shared" si="11"/>
        <v>94.67605966292065</v>
      </c>
      <c r="F65" s="99">
        <f t="shared" si="8"/>
        <v>106.09041294238854</v>
      </c>
      <c r="G65" s="100"/>
      <c r="H65" s="147">
        <v>1214</v>
      </c>
      <c r="I65" s="5">
        <v>25</v>
      </c>
      <c r="J65" s="10" t="s">
        <v>42</v>
      </c>
      <c r="K65" s="1"/>
      <c r="L65" s="74" t="s">
        <v>100</v>
      </c>
      <c r="M65" s="293" t="s">
        <v>160</v>
      </c>
      <c r="N65" t="s">
        <v>126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6">
        <v>783</v>
      </c>
      <c r="I66" s="5">
        <v>9</v>
      </c>
      <c r="J66" s="10" t="s">
        <v>28</v>
      </c>
      <c r="K66" s="224">
        <f>SUM(I50)</f>
        <v>16</v>
      </c>
      <c r="L66" s="10" t="s">
        <v>3</v>
      </c>
      <c r="M66" s="290">
        <v>28196</v>
      </c>
      <c r="N66" s="228">
        <f>SUM(H50)</f>
        <v>28769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6">
        <v>447</v>
      </c>
      <c r="I67" s="5">
        <v>1</v>
      </c>
      <c r="J67" s="10" t="s">
        <v>4</v>
      </c>
      <c r="K67" s="224">
        <f aca="true" t="shared" si="12" ref="K67:K75">SUM(I51)</f>
        <v>26</v>
      </c>
      <c r="L67" s="10" t="s">
        <v>43</v>
      </c>
      <c r="M67" s="291">
        <v>26316</v>
      </c>
      <c r="N67" s="228">
        <f aca="true" t="shared" si="13" ref="N67:N75">SUM(H51)</f>
        <v>28627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6">
        <v>349</v>
      </c>
      <c r="I68" s="5">
        <v>13</v>
      </c>
      <c r="J68" s="10" t="s">
        <v>7</v>
      </c>
      <c r="K68" s="224">
        <f t="shared" si="12"/>
        <v>17</v>
      </c>
      <c r="L68" s="10" t="s">
        <v>34</v>
      </c>
      <c r="M68" s="291">
        <v>16860</v>
      </c>
      <c r="N68" s="228">
        <f t="shared" si="13"/>
        <v>16080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6">
        <v>244</v>
      </c>
      <c r="I69" s="5">
        <v>21</v>
      </c>
      <c r="J69" s="10" t="s">
        <v>38</v>
      </c>
      <c r="K69" s="224">
        <f t="shared" si="12"/>
        <v>33</v>
      </c>
      <c r="L69" s="10" t="s">
        <v>0</v>
      </c>
      <c r="M69" s="291">
        <v>23452</v>
      </c>
      <c r="N69" s="228">
        <f t="shared" si="13"/>
        <v>15937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6">
        <v>237</v>
      </c>
      <c r="I70" s="5">
        <v>28</v>
      </c>
      <c r="J70" s="10" t="s">
        <v>45</v>
      </c>
      <c r="K70" s="224">
        <f t="shared" si="12"/>
        <v>36</v>
      </c>
      <c r="L70" s="10" t="s">
        <v>5</v>
      </c>
      <c r="M70" s="291">
        <v>10911</v>
      </c>
      <c r="N70" s="228">
        <f t="shared" si="13"/>
        <v>11347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6">
        <v>112</v>
      </c>
      <c r="I71" s="5">
        <v>23</v>
      </c>
      <c r="J71" s="10" t="s">
        <v>40</v>
      </c>
      <c r="K71" s="224">
        <f t="shared" si="12"/>
        <v>38</v>
      </c>
      <c r="L71" s="10" t="s">
        <v>52</v>
      </c>
      <c r="M71" s="291">
        <v>10556</v>
      </c>
      <c r="N71" s="228">
        <f t="shared" si="13"/>
        <v>10404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6">
        <v>106</v>
      </c>
      <c r="I72" s="5">
        <v>22</v>
      </c>
      <c r="J72" s="10" t="s">
        <v>39</v>
      </c>
      <c r="K72" s="224">
        <f t="shared" si="12"/>
        <v>40</v>
      </c>
      <c r="L72" s="10" t="s">
        <v>2</v>
      </c>
      <c r="M72" s="291">
        <v>9529</v>
      </c>
      <c r="N72" s="228">
        <f t="shared" si="13"/>
        <v>9326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6">
        <v>88</v>
      </c>
      <c r="I73" s="5">
        <v>4</v>
      </c>
      <c r="J73" s="10" t="s">
        <v>23</v>
      </c>
      <c r="K73" s="224">
        <f t="shared" si="12"/>
        <v>24</v>
      </c>
      <c r="L73" s="10" t="s">
        <v>41</v>
      </c>
      <c r="M73" s="291">
        <v>9291</v>
      </c>
      <c r="N73" s="228">
        <f t="shared" si="13"/>
        <v>8351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6">
        <v>67</v>
      </c>
      <c r="I74" s="5">
        <v>27</v>
      </c>
      <c r="J74" s="10" t="s">
        <v>44</v>
      </c>
      <c r="K74" s="224">
        <f t="shared" si="12"/>
        <v>37</v>
      </c>
      <c r="L74" s="132" t="s">
        <v>51</v>
      </c>
      <c r="M74" s="291">
        <v>4881</v>
      </c>
      <c r="N74" s="228">
        <f t="shared" si="13"/>
        <v>4409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6">
        <v>46</v>
      </c>
      <c r="I75" s="5">
        <v>2</v>
      </c>
      <c r="J75" s="10" t="s">
        <v>6</v>
      </c>
      <c r="K75" s="224">
        <f t="shared" si="12"/>
        <v>30</v>
      </c>
      <c r="L75" s="80" t="s">
        <v>117</v>
      </c>
      <c r="M75" s="292">
        <v>4175</v>
      </c>
      <c r="N75" s="228">
        <f t="shared" si="13"/>
        <v>4143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6">
        <v>43</v>
      </c>
      <c r="I76" s="5">
        <v>19</v>
      </c>
      <c r="J76" s="10" t="s">
        <v>36</v>
      </c>
      <c r="K76" s="5"/>
      <c r="L76" s="5" t="s">
        <v>98</v>
      </c>
      <c r="M76" s="298">
        <v>160971</v>
      </c>
      <c r="N76" s="226">
        <f>SUM(H90)</f>
        <v>152401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6">
        <v>40</v>
      </c>
      <c r="I77" s="135">
        <v>12</v>
      </c>
      <c r="J77" s="136" t="s">
        <v>31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7">
        <v>21</v>
      </c>
      <c r="I78" s="5">
        <v>39</v>
      </c>
      <c r="J78" s="10" t="s">
        <v>53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6">
        <v>7</v>
      </c>
      <c r="I79" s="5">
        <v>11</v>
      </c>
      <c r="J79" s="10" t="s">
        <v>30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35">
        <v>5</v>
      </c>
      <c r="I80" s="5">
        <v>20</v>
      </c>
      <c r="J80" s="10" t="s">
        <v>37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7">
        <v>3</v>
      </c>
      <c r="I81" s="5">
        <v>5</v>
      </c>
      <c r="J81" s="10" t="s">
        <v>24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6">
        <v>0</v>
      </c>
      <c r="I82" s="5">
        <v>3</v>
      </c>
      <c r="J82" s="10" t="s">
        <v>22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6">
        <v>0</v>
      </c>
      <c r="I83" s="5">
        <v>6</v>
      </c>
      <c r="J83" s="10" t="s">
        <v>25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6">
        <v>0</v>
      </c>
      <c r="I84" s="5">
        <v>7</v>
      </c>
      <c r="J84" s="10" t="s">
        <v>26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6">
        <v>0</v>
      </c>
      <c r="I85" s="5">
        <v>8</v>
      </c>
      <c r="J85" s="10" t="s">
        <v>27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6">
        <v>0</v>
      </c>
      <c r="I86" s="5">
        <v>10</v>
      </c>
      <c r="J86" s="10" t="s">
        <v>29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6">
        <v>0</v>
      </c>
      <c r="I87" s="5">
        <v>18</v>
      </c>
      <c r="J87" s="10" t="s">
        <v>35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6">
        <v>0</v>
      </c>
      <c r="I88" s="5">
        <v>31</v>
      </c>
      <c r="J88" s="10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6">
        <v>0</v>
      </c>
      <c r="I89" s="5">
        <v>32</v>
      </c>
      <c r="J89" s="10" t="s">
        <v>49</v>
      </c>
      <c r="K89" s="63"/>
      <c r="L89" s="33"/>
    </row>
    <row r="90" spans="8:12" ht="13.5" customHeight="1">
      <c r="H90" s="226">
        <f>SUM(H50:H89)</f>
        <v>152401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20" t="s">
        <v>258</v>
      </c>
      <c r="B1" s="420"/>
      <c r="C1" s="420"/>
      <c r="D1" s="420"/>
      <c r="E1" s="420"/>
      <c r="F1" s="420"/>
      <c r="G1" s="420"/>
      <c r="I1" s="179" t="s">
        <v>108</v>
      </c>
    </row>
    <row r="2" spans="1:12" ht="13.5">
      <c r="A2" s="1"/>
      <c r="B2" s="1"/>
      <c r="C2" s="1"/>
      <c r="D2" s="1"/>
      <c r="E2" s="1"/>
      <c r="F2" s="1"/>
      <c r="G2" s="1"/>
      <c r="I2" s="220" t="s">
        <v>150</v>
      </c>
      <c r="J2" s="295" t="s">
        <v>162</v>
      </c>
      <c r="K2" s="294" t="s">
        <v>151</v>
      </c>
      <c r="L2" s="289" t="s">
        <v>161</v>
      </c>
    </row>
    <row r="3" spans="9:12" ht="13.5">
      <c r="I3" s="44" t="s">
        <v>133</v>
      </c>
      <c r="J3" s="225">
        <v>212738</v>
      </c>
      <c r="K3" s="44" t="s">
        <v>133</v>
      </c>
      <c r="L3" s="240">
        <v>217475</v>
      </c>
    </row>
    <row r="4" spans="9:12" ht="13.5">
      <c r="I4" s="44" t="s">
        <v>178</v>
      </c>
      <c r="J4" s="225">
        <v>92795</v>
      </c>
      <c r="K4" s="44" t="s">
        <v>178</v>
      </c>
      <c r="L4" s="240">
        <v>107987</v>
      </c>
    </row>
    <row r="5" spans="9:12" ht="13.5">
      <c r="I5" s="44" t="s">
        <v>157</v>
      </c>
      <c r="J5" s="225">
        <v>81639</v>
      </c>
      <c r="K5" s="44" t="s">
        <v>157</v>
      </c>
      <c r="L5" s="240">
        <v>83419</v>
      </c>
    </row>
    <row r="6" spans="9:12" ht="13.5">
      <c r="I6" s="44" t="s">
        <v>80</v>
      </c>
      <c r="J6" s="225">
        <v>81421</v>
      </c>
      <c r="K6" s="44" t="s">
        <v>80</v>
      </c>
      <c r="L6" s="240">
        <v>86954</v>
      </c>
    </row>
    <row r="7" spans="9:12" ht="13.5">
      <c r="I7" s="44" t="s">
        <v>79</v>
      </c>
      <c r="J7" s="225">
        <v>67171</v>
      </c>
      <c r="K7" s="44" t="s">
        <v>79</v>
      </c>
      <c r="L7" s="240">
        <v>73163</v>
      </c>
    </row>
    <row r="8" spans="9:12" ht="13.5">
      <c r="I8" s="44" t="s">
        <v>167</v>
      </c>
      <c r="J8" s="225">
        <v>62230</v>
      </c>
      <c r="K8" s="44" t="s">
        <v>167</v>
      </c>
      <c r="L8" s="240">
        <v>63103</v>
      </c>
    </row>
    <row r="9" spans="9:12" ht="13.5">
      <c r="I9" s="44" t="s">
        <v>168</v>
      </c>
      <c r="J9" s="225">
        <v>52075</v>
      </c>
      <c r="K9" s="44" t="s">
        <v>168</v>
      </c>
      <c r="L9" s="240">
        <v>75823</v>
      </c>
    </row>
    <row r="10" spans="9:12" ht="13.5">
      <c r="I10" s="44" t="s">
        <v>259</v>
      </c>
      <c r="J10" s="225">
        <v>45727</v>
      </c>
      <c r="K10" s="44" t="s">
        <v>259</v>
      </c>
      <c r="L10" s="240">
        <v>54313</v>
      </c>
    </row>
    <row r="11" spans="9:12" ht="13.5">
      <c r="I11" s="117" t="s">
        <v>78</v>
      </c>
      <c r="J11" s="225">
        <v>45515</v>
      </c>
      <c r="K11" s="117" t="s">
        <v>78</v>
      </c>
      <c r="L11" s="240">
        <v>42084</v>
      </c>
    </row>
    <row r="12" spans="9:12" ht="14.25" thickBot="1">
      <c r="I12" s="117" t="s">
        <v>163</v>
      </c>
      <c r="J12" s="237">
        <v>45145</v>
      </c>
      <c r="K12" s="117" t="s">
        <v>163</v>
      </c>
      <c r="L12" s="241">
        <v>40240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7" t="s">
        <v>8</v>
      </c>
      <c r="J13" s="243">
        <v>1103730</v>
      </c>
      <c r="K13" s="39" t="s">
        <v>19</v>
      </c>
      <c r="L13" s="245">
        <v>1167430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152</v>
      </c>
      <c r="K23" t="s">
        <v>153</v>
      </c>
      <c r="L23" s="24" t="s">
        <v>101</v>
      </c>
      <c r="M23" s="8"/>
    </row>
    <row r="24" spans="9:14" ht="13.5">
      <c r="I24" s="225">
        <f>SUM(J3)</f>
        <v>212738</v>
      </c>
      <c r="J24" s="44" t="s">
        <v>133</v>
      </c>
      <c r="K24" s="225">
        <f>SUM(I24)</f>
        <v>212738</v>
      </c>
      <c r="L24" s="270">
        <v>221169</v>
      </c>
      <c r="M24" s="173"/>
      <c r="N24" s="1"/>
    </row>
    <row r="25" spans="9:14" ht="13.5">
      <c r="I25" s="225">
        <f aca="true" t="shared" si="0" ref="I25:I33">SUM(J4)</f>
        <v>92795</v>
      </c>
      <c r="J25" s="44" t="s">
        <v>178</v>
      </c>
      <c r="K25" s="225">
        <f aca="true" t="shared" si="1" ref="K25:K33">SUM(I25)</f>
        <v>92795</v>
      </c>
      <c r="L25" s="270">
        <v>101370</v>
      </c>
      <c r="M25" s="252"/>
      <c r="N25" s="1"/>
    </row>
    <row r="26" spans="9:14" ht="13.5">
      <c r="I26" s="225">
        <f t="shared" si="0"/>
        <v>81639</v>
      </c>
      <c r="J26" s="44" t="s">
        <v>157</v>
      </c>
      <c r="K26" s="225">
        <f t="shared" si="1"/>
        <v>81639</v>
      </c>
      <c r="L26" s="270">
        <v>98268</v>
      </c>
      <c r="M26" s="173"/>
      <c r="N26" s="1"/>
    </row>
    <row r="27" spans="9:14" ht="13.5">
      <c r="I27" s="225">
        <f t="shared" si="0"/>
        <v>81421</v>
      </c>
      <c r="J27" s="44" t="s">
        <v>80</v>
      </c>
      <c r="K27" s="225">
        <f t="shared" si="1"/>
        <v>81421</v>
      </c>
      <c r="L27" s="270">
        <v>82649</v>
      </c>
      <c r="M27" s="173"/>
      <c r="N27" s="1"/>
    </row>
    <row r="28" spans="9:14" ht="13.5">
      <c r="I28" s="225">
        <f t="shared" si="0"/>
        <v>67171</v>
      </c>
      <c r="J28" s="44" t="s">
        <v>79</v>
      </c>
      <c r="K28" s="225">
        <f t="shared" si="1"/>
        <v>67171</v>
      </c>
      <c r="L28" s="270">
        <v>70662</v>
      </c>
      <c r="M28" s="173"/>
      <c r="N28" s="2"/>
    </row>
    <row r="29" spans="9:14" ht="13.5">
      <c r="I29" s="225">
        <f t="shared" si="0"/>
        <v>62230</v>
      </c>
      <c r="J29" s="44" t="s">
        <v>167</v>
      </c>
      <c r="K29" s="225">
        <f t="shared" si="1"/>
        <v>62230</v>
      </c>
      <c r="L29" s="270">
        <v>62265</v>
      </c>
      <c r="M29" s="173"/>
      <c r="N29" s="1"/>
    </row>
    <row r="30" spans="9:14" ht="13.5">
      <c r="I30" s="225">
        <f t="shared" si="0"/>
        <v>52075</v>
      </c>
      <c r="J30" s="44" t="s">
        <v>168</v>
      </c>
      <c r="K30" s="225">
        <f t="shared" si="1"/>
        <v>52075</v>
      </c>
      <c r="L30" s="270">
        <v>53900</v>
      </c>
      <c r="M30" s="173"/>
      <c r="N30" s="1"/>
    </row>
    <row r="31" spans="9:14" ht="13.5">
      <c r="I31" s="225">
        <f t="shared" si="0"/>
        <v>45727</v>
      </c>
      <c r="J31" s="44" t="s">
        <v>259</v>
      </c>
      <c r="K31" s="225">
        <f t="shared" si="1"/>
        <v>45727</v>
      </c>
      <c r="L31" s="270">
        <v>54449</v>
      </c>
      <c r="M31" s="173"/>
      <c r="N31" s="1"/>
    </row>
    <row r="32" spans="9:14" ht="13.5">
      <c r="I32" s="225">
        <f t="shared" si="0"/>
        <v>45515</v>
      </c>
      <c r="J32" s="117" t="s">
        <v>78</v>
      </c>
      <c r="K32" s="225">
        <f t="shared" si="1"/>
        <v>45515</v>
      </c>
      <c r="L32" s="271">
        <v>45951</v>
      </c>
      <c r="M32" s="173"/>
      <c r="N32" s="41"/>
    </row>
    <row r="33" spans="9:14" ht="13.5">
      <c r="I33" s="225">
        <f t="shared" si="0"/>
        <v>45145</v>
      </c>
      <c r="J33" s="117" t="s">
        <v>163</v>
      </c>
      <c r="K33" s="225">
        <f t="shared" si="1"/>
        <v>45145</v>
      </c>
      <c r="L33" s="270">
        <v>41555</v>
      </c>
      <c r="M33" s="173"/>
      <c r="N33" s="41"/>
    </row>
    <row r="34" spans="8:12" ht="14.25" thickBot="1">
      <c r="H34" s="8"/>
      <c r="I34" s="238">
        <f>SUM(J13-(I24+I25+I26+I27+I28+I29+I30+I31+I32+I33))</f>
        <v>317274</v>
      </c>
      <c r="J34" s="239" t="s">
        <v>111</v>
      </c>
      <c r="K34" s="238">
        <f>SUM(I34)</f>
        <v>317274</v>
      </c>
      <c r="L34" s="238" t="s">
        <v>135</v>
      </c>
    </row>
    <row r="35" spans="8:12" ht="15.75" thickBot="1" thickTop="1">
      <c r="H35" s="8"/>
      <c r="I35" s="208">
        <f>SUM(I24:I34)</f>
        <v>1103730</v>
      </c>
      <c r="J35" s="265" t="s">
        <v>9</v>
      </c>
      <c r="K35" s="242">
        <f>SUM(J13)</f>
        <v>1103730</v>
      </c>
      <c r="L35" s="269">
        <v>1145111</v>
      </c>
    </row>
    <row r="36" ht="14.25" thickTop="1"/>
    <row r="37" spans="9:11" ht="13.5">
      <c r="I37" s="43" t="s">
        <v>154</v>
      </c>
      <c r="J37" s="43"/>
      <c r="K37" s="43" t="s">
        <v>155</v>
      </c>
    </row>
    <row r="38" spans="9:11" ht="13.5">
      <c r="I38" s="240">
        <f>SUM(L3)</f>
        <v>217475</v>
      </c>
      <c r="J38" s="44" t="s">
        <v>133</v>
      </c>
      <c r="K38" s="240">
        <f>SUM(I38)</f>
        <v>217475</v>
      </c>
    </row>
    <row r="39" spans="9:11" ht="13.5">
      <c r="I39" s="240">
        <f aca="true" t="shared" si="2" ref="I39:I47">SUM(L4)</f>
        <v>107987</v>
      </c>
      <c r="J39" s="44" t="s">
        <v>178</v>
      </c>
      <c r="K39" s="240">
        <f aca="true" t="shared" si="3" ref="K39:K47">SUM(I39)</f>
        <v>107987</v>
      </c>
    </row>
    <row r="40" spans="9:11" ht="13.5">
      <c r="I40" s="240">
        <f t="shared" si="2"/>
        <v>83419</v>
      </c>
      <c r="J40" s="44" t="s">
        <v>157</v>
      </c>
      <c r="K40" s="240">
        <f t="shared" si="3"/>
        <v>83419</v>
      </c>
    </row>
    <row r="41" spans="9:11" ht="13.5">
      <c r="I41" s="240">
        <f t="shared" si="2"/>
        <v>86954</v>
      </c>
      <c r="J41" s="44" t="s">
        <v>80</v>
      </c>
      <c r="K41" s="240">
        <f t="shared" si="3"/>
        <v>86954</v>
      </c>
    </row>
    <row r="42" spans="9:11" ht="13.5">
      <c r="I42" s="240">
        <f t="shared" si="2"/>
        <v>73163</v>
      </c>
      <c r="J42" s="44" t="s">
        <v>79</v>
      </c>
      <c r="K42" s="240">
        <f t="shared" si="3"/>
        <v>73163</v>
      </c>
    </row>
    <row r="43" spans="9:11" ht="13.5">
      <c r="I43" s="240">
        <f>SUM(L8)</f>
        <v>63103</v>
      </c>
      <c r="J43" s="44" t="s">
        <v>167</v>
      </c>
      <c r="K43" s="240">
        <f t="shared" si="3"/>
        <v>63103</v>
      </c>
    </row>
    <row r="44" spans="9:11" ht="13.5">
      <c r="I44" s="240">
        <f t="shared" si="2"/>
        <v>75823</v>
      </c>
      <c r="J44" s="44" t="s">
        <v>168</v>
      </c>
      <c r="K44" s="240">
        <f t="shared" si="3"/>
        <v>75823</v>
      </c>
    </row>
    <row r="45" spans="9:11" ht="13.5">
      <c r="I45" s="240">
        <f>SUM(L10)</f>
        <v>54313</v>
      </c>
      <c r="J45" s="44" t="s">
        <v>259</v>
      </c>
      <c r="K45" s="240">
        <f t="shared" si="3"/>
        <v>54313</v>
      </c>
    </row>
    <row r="46" spans="9:13" ht="13.5">
      <c r="I46" s="240">
        <f t="shared" si="2"/>
        <v>42084</v>
      </c>
      <c r="J46" s="117" t="s">
        <v>78</v>
      </c>
      <c r="K46" s="240">
        <f t="shared" si="3"/>
        <v>42084</v>
      </c>
      <c r="M46" s="8"/>
    </row>
    <row r="47" spans="9:13" ht="14.25" thickBot="1">
      <c r="I47" s="240">
        <f t="shared" si="2"/>
        <v>40240</v>
      </c>
      <c r="J47" s="117" t="s">
        <v>163</v>
      </c>
      <c r="K47" s="240">
        <f t="shared" si="3"/>
        <v>40240</v>
      </c>
      <c r="M47" s="8"/>
    </row>
    <row r="48" spans="9:11" ht="15" thickBot="1" thickTop="1">
      <c r="I48" s="204">
        <f>SUM(L13-(I38+I39+I40+I41+I42+I43+I44+I45+I46+I47))</f>
        <v>322869</v>
      </c>
      <c r="J48" s="239" t="s">
        <v>111</v>
      </c>
      <c r="K48" s="205">
        <f>SUM(I48)</f>
        <v>322869</v>
      </c>
    </row>
    <row r="49" spans="9:12" ht="15" thickBot="1" thickTop="1">
      <c r="I49" s="206">
        <f>SUM(I38:I48)</f>
        <v>1167430</v>
      </c>
      <c r="J49" s="207"/>
      <c r="K49" s="244">
        <f>SUM(L13)</f>
        <v>1167430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8" t="s">
        <v>146</v>
      </c>
      <c r="D51" s="88" t="s">
        <v>147</v>
      </c>
      <c r="E51" s="30" t="s">
        <v>55</v>
      </c>
      <c r="F51" s="30" t="s">
        <v>63</v>
      </c>
      <c r="G51" s="30" t="s">
        <v>123</v>
      </c>
      <c r="I51" s="8"/>
    </row>
    <row r="52" spans="1:11" ht="13.5">
      <c r="A52" s="30">
        <v>1</v>
      </c>
      <c r="B52" s="44" t="s">
        <v>133</v>
      </c>
      <c r="C52" s="6">
        <f aca="true" t="shared" si="4" ref="C52:C62">SUM(J3)</f>
        <v>212738</v>
      </c>
      <c r="D52" s="6">
        <f aca="true" t="shared" si="5" ref="D52:D61">SUM(I38)</f>
        <v>217475</v>
      </c>
      <c r="E52" s="45">
        <f aca="true" t="shared" si="6" ref="E52:E61">SUM(K24/L24*100)</f>
        <v>96.18798294516863</v>
      </c>
      <c r="F52" s="45">
        <f aca="true" t="shared" si="7" ref="F52:F62">SUM(C52/D52*100)</f>
        <v>97.82181859983906</v>
      </c>
      <c r="G52" s="44"/>
      <c r="I52" s="8"/>
      <c r="K52" s="8"/>
    </row>
    <row r="53" spans="1:9" ht="13.5">
      <c r="A53" s="30">
        <v>2</v>
      </c>
      <c r="B53" s="44" t="s">
        <v>178</v>
      </c>
      <c r="C53" s="6">
        <f t="shared" si="4"/>
        <v>92795</v>
      </c>
      <c r="D53" s="6">
        <f t="shared" si="5"/>
        <v>107987</v>
      </c>
      <c r="E53" s="45">
        <f t="shared" si="6"/>
        <v>91.54088980960836</v>
      </c>
      <c r="F53" s="45">
        <f t="shared" si="7"/>
        <v>85.93163991961995</v>
      </c>
      <c r="G53" s="44"/>
      <c r="I53" s="8"/>
    </row>
    <row r="54" spans="1:9" ht="13.5">
      <c r="A54" s="30">
        <v>3</v>
      </c>
      <c r="B54" s="44" t="s">
        <v>157</v>
      </c>
      <c r="C54" s="6">
        <f t="shared" si="4"/>
        <v>81639</v>
      </c>
      <c r="D54" s="6">
        <f t="shared" si="5"/>
        <v>83419</v>
      </c>
      <c r="E54" s="45">
        <f t="shared" si="6"/>
        <v>83.07790939064598</v>
      </c>
      <c r="F54" s="45">
        <f t="shared" si="7"/>
        <v>97.86619355302749</v>
      </c>
      <c r="G54" s="44"/>
      <c r="I54" s="8"/>
    </row>
    <row r="55" spans="1:7" ht="13.5">
      <c r="A55" s="30">
        <v>4</v>
      </c>
      <c r="B55" s="44" t="s">
        <v>80</v>
      </c>
      <c r="C55" s="6">
        <f t="shared" si="4"/>
        <v>81421</v>
      </c>
      <c r="D55" s="6">
        <f t="shared" si="5"/>
        <v>86954</v>
      </c>
      <c r="E55" s="45">
        <f t="shared" si="6"/>
        <v>98.51419859889413</v>
      </c>
      <c r="F55" s="45">
        <f t="shared" si="7"/>
        <v>93.63686546909861</v>
      </c>
      <c r="G55" s="44"/>
    </row>
    <row r="56" spans="1:7" ht="13.5">
      <c r="A56" s="30">
        <v>5</v>
      </c>
      <c r="B56" s="44" t="s">
        <v>79</v>
      </c>
      <c r="C56" s="6">
        <f t="shared" si="4"/>
        <v>67171</v>
      </c>
      <c r="D56" s="6">
        <f t="shared" si="5"/>
        <v>73163</v>
      </c>
      <c r="E56" s="45">
        <f t="shared" si="6"/>
        <v>95.0595794061872</v>
      </c>
      <c r="F56" s="45">
        <f t="shared" si="7"/>
        <v>91.81006793051132</v>
      </c>
      <c r="G56" s="44"/>
    </row>
    <row r="57" spans="1:7" ht="13.5">
      <c r="A57" s="30">
        <v>6</v>
      </c>
      <c r="B57" s="44" t="s">
        <v>167</v>
      </c>
      <c r="C57" s="6">
        <f t="shared" si="4"/>
        <v>62230</v>
      </c>
      <c r="D57" s="6">
        <f t="shared" si="5"/>
        <v>63103</v>
      </c>
      <c r="E57" s="45">
        <f t="shared" si="6"/>
        <v>99.94378864530636</v>
      </c>
      <c r="F57" s="45">
        <f t="shared" si="7"/>
        <v>98.61654754924488</v>
      </c>
      <c r="G57" s="44"/>
    </row>
    <row r="58" spans="1:7" ht="13.5">
      <c r="A58" s="30">
        <v>7</v>
      </c>
      <c r="B58" s="44" t="s">
        <v>168</v>
      </c>
      <c r="C58" s="6">
        <f t="shared" si="4"/>
        <v>52075</v>
      </c>
      <c r="D58" s="6">
        <f t="shared" si="5"/>
        <v>75823</v>
      </c>
      <c r="E58" s="45">
        <f t="shared" si="6"/>
        <v>96.61410018552876</v>
      </c>
      <c r="F58" s="45">
        <f t="shared" si="7"/>
        <v>68.67968822125212</v>
      </c>
      <c r="G58" s="44"/>
    </row>
    <row r="59" spans="1:7" ht="13.5">
      <c r="A59" s="30">
        <v>8</v>
      </c>
      <c r="B59" s="44" t="s">
        <v>259</v>
      </c>
      <c r="C59" s="6">
        <f t="shared" si="4"/>
        <v>45727</v>
      </c>
      <c r="D59" s="6">
        <f t="shared" si="5"/>
        <v>54313</v>
      </c>
      <c r="E59" s="45">
        <f t="shared" si="6"/>
        <v>83.98134033682896</v>
      </c>
      <c r="F59" s="45">
        <f t="shared" si="7"/>
        <v>84.19162999650176</v>
      </c>
      <c r="G59" s="44"/>
    </row>
    <row r="60" spans="1:7" ht="13.5">
      <c r="A60" s="30">
        <v>9</v>
      </c>
      <c r="B60" s="117" t="s">
        <v>78</v>
      </c>
      <c r="C60" s="6">
        <f t="shared" si="4"/>
        <v>45515</v>
      </c>
      <c r="D60" s="6">
        <f t="shared" si="5"/>
        <v>42084</v>
      </c>
      <c r="E60" s="45">
        <f t="shared" si="6"/>
        <v>99.0511631955779</v>
      </c>
      <c r="F60" s="45">
        <f t="shared" si="7"/>
        <v>108.15274213477805</v>
      </c>
      <c r="G60" s="44"/>
    </row>
    <row r="61" spans="1:7" ht="14.25" thickBot="1">
      <c r="A61" s="122">
        <v>10</v>
      </c>
      <c r="B61" s="117" t="s">
        <v>163</v>
      </c>
      <c r="C61" s="126">
        <f t="shared" si="4"/>
        <v>45145</v>
      </c>
      <c r="D61" s="126">
        <f t="shared" si="5"/>
        <v>40240</v>
      </c>
      <c r="E61" s="116">
        <f t="shared" si="6"/>
        <v>108.639152929852</v>
      </c>
      <c r="F61" s="116">
        <f t="shared" si="7"/>
        <v>112.18936381709742</v>
      </c>
      <c r="G61" s="117"/>
    </row>
    <row r="62" spans="1:7" ht="14.25" thickTop="1">
      <c r="A62" s="263"/>
      <c r="B62" s="215" t="s">
        <v>122</v>
      </c>
      <c r="C62" s="264">
        <f t="shared" si="4"/>
        <v>1103730</v>
      </c>
      <c r="D62" s="264">
        <f>SUM(L13)</f>
        <v>1167430</v>
      </c>
      <c r="E62" s="266">
        <f>SUM(C62/L35)*100</f>
        <v>96.38628918943229</v>
      </c>
      <c r="F62" s="266">
        <f t="shared" si="7"/>
        <v>94.54357006415802</v>
      </c>
      <c r="G62" s="286">
        <v>72.2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2006-09-01T07:51:43Z</cp:lastPrinted>
  <dcterms:created xsi:type="dcterms:W3CDTF">2004-08-12T01:21:30Z</dcterms:created>
  <dcterms:modified xsi:type="dcterms:W3CDTF">2006-09-05T00:48:59Z</dcterms:modified>
  <cp:category/>
  <cp:version/>
  <cp:contentType/>
  <cp:contentStatus/>
</cp:coreProperties>
</file>